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8.7.51\share\疾病対策（2023.7）\E・06・01_予防接種\●E・06・03_広域予防接種事業\○様式（美の国あきたネット掲載用）\○標準様式２・３(実施報告書兼請求書)（常に最新）\"/>
    </mc:Choice>
  </mc:AlternateContent>
  <xr:revisionPtr revIDLastSave="0" documentId="13_ncr:1_{14414A2D-2513-4745-893E-60FD5EB12C71}" xr6:coauthVersionLast="47" xr6:coauthVersionMax="47" xr10:uidLastSave="{00000000-0000-0000-0000-000000000000}"/>
  <workbookProtection workbookAlgorithmName="SHA-512" workbookHashValue="p88pIiKBjZaHgzRG1R4Vy/ijvmc2IvHYjVfjP7lcmEDoCJ9c5qnxOT2f9elmG2/gY+IUJosq//2ct4/H4U6qbA==" workbookSaltValue="m8vk8wQqpgRNit20mM57Dg==" workbookSpinCount="100000" lockStructure="1"/>
  <bookViews>
    <workbookView xWindow="-120" yWindow="-120" windowWidth="29040" windowHeight="15720" xr2:uid="{00000000-000D-0000-FFFF-FFFF00000000}"/>
  </bookViews>
  <sheets>
    <sheet name="実施報告書兼請求書(記入しないこと)" sheetId="4" r:id="rId1"/>
    <sheet name="委託料一覧" sheetId="6" state="hidden" r:id="rId2"/>
  </sheets>
  <definedNames>
    <definedName name="_xlnm._FilterDatabase" localSheetId="1" hidden="1">委託料一覧!$A$5:$CA$34</definedName>
    <definedName name="_xlnm.Print_Area" localSheetId="1">委託料一覧!$A$1:$CE$34</definedName>
    <definedName name="_xlnm.Print_Area" localSheetId="0">'実施報告書兼請求書(記入しないこと)'!$A$1:$AL$52</definedName>
    <definedName name="_xlnm.Print_Titles" localSheetId="1">委託料一覧!$A:$B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 l="1"/>
  <c r="T13" i="4" l="1"/>
  <c r="Q31" i="4" l="1"/>
  <c r="Q24" i="4"/>
  <c r="Q26" i="4"/>
  <c r="Q27" i="4"/>
  <c r="Q29" i="4"/>
  <c r="G31" i="4"/>
  <c r="G30" i="4"/>
  <c r="Q30" i="4" s="1"/>
  <c r="G29" i="4"/>
  <c r="G28" i="4"/>
  <c r="Q28" i="4" s="1"/>
  <c r="G26" i="4"/>
  <c r="G25" i="4"/>
  <c r="Q25" i="4" s="1"/>
  <c r="G23" i="4"/>
  <c r="G22" i="4"/>
  <c r="Q22" i="4" s="1"/>
  <c r="G20" i="4"/>
  <c r="G19" i="4"/>
  <c r="Q19" i="4" s="1"/>
  <c r="G17" i="4"/>
  <c r="G16" i="4"/>
  <c r="S31" i="4"/>
  <c r="S30" i="4"/>
  <c r="AC30" i="4" s="1"/>
  <c r="S29" i="4"/>
  <c r="S28" i="4"/>
  <c r="S26" i="4"/>
  <c r="S25" i="4"/>
  <c r="S23" i="4"/>
  <c r="S22" i="4"/>
  <c r="S20" i="4"/>
  <c r="S19" i="4"/>
  <c r="S17" i="4"/>
  <c r="S16" i="4"/>
  <c r="AK29" i="4"/>
  <c r="AK27" i="4"/>
  <c r="AK26" i="4"/>
  <c r="AK24" i="4"/>
  <c r="AK28" i="4" l="1"/>
  <c r="AK25" i="4"/>
  <c r="AA29" i="4"/>
  <c r="AC28" i="4"/>
  <c r="AC27" i="4"/>
  <c r="AA27" i="4"/>
  <c r="AA24" i="4"/>
  <c r="AC26" i="4"/>
  <c r="AC25" i="4"/>
  <c r="AC24" i="4"/>
  <c r="AC18" i="4"/>
  <c r="AO26" i="4"/>
  <c r="AO23" i="4"/>
  <c r="AO28" i="4"/>
  <c r="AO29" i="4"/>
  <c r="AO25" i="4"/>
  <c r="AC29" i="4" l="1"/>
  <c r="AA28" i="4"/>
  <c r="AA26" i="4"/>
  <c r="AA25" i="4"/>
  <c r="G36" i="4" l="1"/>
  <c r="G35" i="4"/>
  <c r="L32" i="4" l="1"/>
  <c r="AK17" i="4"/>
  <c r="AC16" i="4"/>
  <c r="AO20" i="4"/>
  <c r="AC49" i="4" l="1"/>
  <c r="O49" i="4"/>
  <c r="Q32" i="4"/>
  <c r="AC31" i="4"/>
  <c r="AK30" i="4"/>
  <c r="AK23" i="4"/>
  <c r="AC23" i="4"/>
  <c r="Q23" i="4"/>
  <c r="AC22" i="4"/>
  <c r="AK22" i="4"/>
  <c r="AK21" i="4"/>
  <c r="AC21" i="4"/>
  <c r="AA21" i="4"/>
  <c r="Q21" i="4"/>
  <c r="AK20" i="4"/>
  <c r="AC20" i="4"/>
  <c r="Q20" i="4"/>
  <c r="AC19" i="4"/>
  <c r="AK18" i="4"/>
  <c r="AA18" i="4"/>
  <c r="Q18" i="4"/>
  <c r="AC17" i="4"/>
  <c r="Q17" i="4"/>
  <c r="AK16" i="4"/>
  <c r="AK15" i="4"/>
  <c r="AC15" i="4"/>
  <c r="AA15" i="4"/>
  <c r="Q15" i="4"/>
  <c r="AP19" i="4"/>
  <c r="AO31" i="4"/>
  <c r="AP31" i="4"/>
  <c r="AP20" i="4"/>
  <c r="AP17" i="4"/>
  <c r="AP16" i="4"/>
  <c r="AO16" i="4"/>
  <c r="AP23" i="4"/>
  <c r="AO17" i="4"/>
  <c r="AO19" i="4"/>
  <c r="AO22" i="4"/>
  <c r="AP22" i="4"/>
  <c r="AP30" i="4"/>
  <c r="AO30" i="4"/>
  <c r="AK31" i="4" l="1"/>
  <c r="AA20" i="4"/>
  <c r="AA22" i="4"/>
  <c r="AA31" i="4"/>
  <c r="AA17" i="4"/>
  <c r="AA19" i="4"/>
  <c r="AA30" i="4"/>
  <c r="Q16" i="4"/>
  <c r="AK19" i="4"/>
  <c r="AA16" i="4"/>
  <c r="AA23" i="4"/>
  <c r="AC32" i="4" l="1"/>
  <c r="I33" i="4" s="1"/>
  <c r="AK32" i="4" l="1"/>
  <c r="Q33" i="4"/>
  <c r="P11" i="4"/>
</calcChain>
</file>

<file path=xl/sharedStrings.xml><?xml version="1.0" encoding="utf-8"?>
<sst xmlns="http://schemas.openxmlformats.org/spreadsheetml/2006/main" count="579" uniqueCount="370">
  <si>
    <t>秋 田 県 広 域 予 防 接 種</t>
    <rPh sb="0" eb="1">
      <t>アキ</t>
    </rPh>
    <rPh sb="2" eb="3">
      <t>タ</t>
    </rPh>
    <rPh sb="4" eb="5">
      <t>ケン</t>
    </rPh>
    <rPh sb="6" eb="7">
      <t>ヒロシ</t>
    </rPh>
    <rPh sb="8" eb="9">
      <t>イキ</t>
    </rPh>
    <rPh sb="10" eb="11">
      <t>ヨ</t>
    </rPh>
    <rPh sb="12" eb="13">
      <t>ボウ</t>
    </rPh>
    <rPh sb="14" eb="15">
      <t>セッ</t>
    </rPh>
    <rPh sb="16" eb="17">
      <t>タネ</t>
    </rPh>
    <phoneticPr fontId="20"/>
  </si>
  <si>
    <t>電話：</t>
    <rPh sb="0" eb="2">
      <t>デンワ</t>
    </rPh>
    <phoneticPr fontId="20"/>
  </si>
  <si>
    <t>（宛先）</t>
  </si>
  <si>
    <t>hoken@town.akita-misato.lg.jp</t>
  </si>
  <si>
    <t xml:space="preserve"> 金 融 機 関 名</t>
    <rPh sb="1" eb="2">
      <t>カネ</t>
    </rPh>
    <rPh sb="3" eb="4">
      <t>ユウ</t>
    </rPh>
    <rPh sb="5" eb="6">
      <t>キ</t>
    </rPh>
    <rPh sb="7" eb="8">
      <t>セキ</t>
    </rPh>
    <rPh sb="9" eb="10">
      <t>メイ</t>
    </rPh>
    <phoneticPr fontId="20" alignment="distributed"/>
  </si>
  <si>
    <t>日</t>
    <rPh sb="0" eb="1">
      <t>ヒ</t>
    </rPh>
    <phoneticPr fontId="20"/>
  </si>
  <si>
    <t>令和</t>
    <rPh sb="0" eb="2">
      <t>レイワ</t>
    </rPh>
    <phoneticPr fontId="20"/>
  </si>
  <si>
    <t>019-1541</t>
  </si>
  <si>
    <t>五城目町長　様</t>
  </si>
  <si>
    <t>実施報告書　兼　請求書</t>
    <rPh sb="0" eb="2">
      <t>ジッシ</t>
    </rPh>
    <rPh sb="2" eb="5">
      <t>ホウコクショ</t>
    </rPh>
    <rPh sb="6" eb="7">
      <t>ケン</t>
    </rPh>
    <rPh sb="8" eb="11">
      <t>セイキュウショ</t>
    </rPh>
    <phoneticPr fontId="20"/>
  </si>
  <si>
    <t>予　　診　　料</t>
  </si>
  <si>
    <t>横手市長　様</t>
  </si>
  <si>
    <t>年</t>
    <rPh sb="0" eb="1">
      <t>ネン</t>
    </rPh>
    <phoneticPr fontId="20"/>
  </si>
  <si>
    <t>月</t>
    <rPh sb="0" eb="1">
      <t>ガツ</t>
    </rPh>
    <phoneticPr fontId="20"/>
  </si>
  <si>
    <t>0185-27-8420</t>
  </si>
  <si>
    <t>山本郡藤里町藤琴字藤琴８</t>
    <rPh sb="0" eb="3">
      <t>ヤマモトグン</t>
    </rPh>
    <phoneticPr fontId="20"/>
  </si>
  <si>
    <t/>
  </si>
  <si>
    <t>高齢者用肺炎球菌</t>
    <rPh sb="0" eb="3">
      <t>コウレイシャ</t>
    </rPh>
    <rPh sb="3" eb="4">
      <t>ヨウ</t>
    </rPh>
    <rPh sb="4" eb="6">
      <t>ハイエン</t>
    </rPh>
    <rPh sb="6" eb="8">
      <t>キュウキン</t>
    </rPh>
    <phoneticPr fontId="20"/>
  </si>
  <si>
    <t>無し</t>
    <rPh sb="0" eb="1">
      <t>ナ</t>
    </rPh>
    <phoneticPr fontId="20"/>
  </si>
  <si>
    <t>←（宛先）から市町村をプルダウンメニューで選択してください。単価等が表示されます。</t>
    <rPh sb="2" eb="3">
      <t>ア</t>
    </rPh>
    <rPh sb="3" eb="4">
      <t>サキ</t>
    </rPh>
    <rPh sb="7" eb="10">
      <t>シチョウソン</t>
    </rPh>
    <rPh sb="21" eb="23">
      <t>センタク</t>
    </rPh>
    <rPh sb="30" eb="32">
      <t>タンカ</t>
    </rPh>
    <rPh sb="32" eb="33">
      <t>トウ</t>
    </rPh>
    <rPh sb="34" eb="36">
      <t>ヒョウジ</t>
    </rPh>
    <phoneticPr fontId="20"/>
  </si>
  <si>
    <t>医療機関名</t>
    <rPh sb="0" eb="5">
      <t>イリョウキカンメイ</t>
    </rPh>
    <phoneticPr fontId="20"/>
  </si>
  <si>
    <t>：</t>
  </si>
  <si>
    <t>インフルエンザ
（高齢者）</t>
  </si>
  <si>
    <t>【 振 込 先 】</t>
    <rPh sb="2" eb="3">
      <t>ブルイ</t>
    </rPh>
    <rPh sb="4" eb="5">
      <t>コミ</t>
    </rPh>
    <rPh sb="6" eb="7">
      <t>サキ</t>
    </rPh>
    <phoneticPr fontId="20" alignment="distributed"/>
  </si>
  <si>
    <t>潟上市天王字棒沼台２２６－１</t>
    <rPh sb="0" eb="3">
      <t>カタガミシ</t>
    </rPh>
    <rPh sb="3" eb="5">
      <t>テンノウ</t>
    </rPh>
    <rPh sb="5" eb="6">
      <t>ジ</t>
    </rPh>
    <rPh sb="6" eb="7">
      <t>ボウ</t>
    </rPh>
    <rPh sb="7" eb="9">
      <t>ヌマダイ</t>
    </rPh>
    <phoneticPr fontId="20"/>
  </si>
  <si>
    <t>所在地</t>
    <rPh sb="0" eb="1">
      <t>トコロ</t>
    </rPh>
    <rPh sb="1" eb="2">
      <t>ザイ</t>
    </rPh>
    <rPh sb="2" eb="3">
      <t>チ</t>
    </rPh>
    <phoneticPr fontId="20"/>
  </si>
  <si>
    <t>（実施報告書兼請求書の元データ）</t>
    <rPh sb="1" eb="3">
      <t>ジッシ</t>
    </rPh>
    <rPh sb="3" eb="6">
      <t>ホウコクショ</t>
    </rPh>
    <rPh sb="6" eb="7">
      <t>ケン</t>
    </rPh>
    <rPh sb="7" eb="10">
      <t>セイキュウショ</t>
    </rPh>
    <rPh sb="11" eb="12">
      <t>モト</t>
    </rPh>
    <phoneticPr fontId="20"/>
  </si>
  <si>
    <t>氏名</t>
    <rPh sb="0" eb="1">
      <t>シ</t>
    </rPh>
    <rPh sb="1" eb="2">
      <t>メイ</t>
    </rPh>
    <phoneticPr fontId="20"/>
  </si>
  <si>
    <t xml:space="preserve"> 預 金 種 別</t>
    <rPh sb="1" eb="2">
      <t>アズカリ</t>
    </rPh>
    <rPh sb="3" eb="4">
      <t>カネ</t>
    </rPh>
    <rPh sb="5" eb="6">
      <t>タネ</t>
    </rPh>
    <rPh sb="7" eb="8">
      <t>ベツ</t>
    </rPh>
    <phoneticPr fontId="20" alignment="distributed"/>
  </si>
  <si>
    <t>インフルエンザの実施期間は10月～2月</t>
  </si>
  <si>
    <t>014-0392</t>
  </si>
  <si>
    <t>金　額　(A)×(B)</t>
    <rPh sb="0" eb="1">
      <t>コン</t>
    </rPh>
    <rPh sb="2" eb="3">
      <t>ガク</t>
    </rPh>
    <phoneticPr fontId="20" alignment="distributed"/>
  </si>
  <si>
    <t>大館市字三ノ丸５５</t>
    <rPh sb="0" eb="3">
      <t>オオダテシ</t>
    </rPh>
    <rPh sb="3" eb="4">
      <t>アザ</t>
    </rPh>
    <rPh sb="4" eb="5">
      <t>サン</t>
    </rPh>
    <rPh sb="6" eb="7">
      <t>マル</t>
    </rPh>
    <phoneticPr fontId="20"/>
  </si>
  <si>
    <t>予診票</t>
    <rPh sb="0" eb="3">
      <t>ヨシンヒョウ</t>
    </rPh>
    <phoneticPr fontId="20"/>
  </si>
  <si>
    <t>仙北郡美郷町土崎字上野乙１７０－１0</t>
    <rPh sb="0" eb="3">
      <t>センボクグン</t>
    </rPh>
    <rPh sb="3" eb="6">
      <t>ミサトチョウ</t>
    </rPh>
    <rPh sb="6" eb="8">
      <t>ツチザキ</t>
    </rPh>
    <rPh sb="8" eb="9">
      <t>アザ</t>
    </rPh>
    <rPh sb="9" eb="12">
      <t>ウエノオツ</t>
    </rPh>
    <phoneticPr fontId="20"/>
  </si>
  <si>
    <t>定期予防接種にかかる</t>
    <rPh sb="0" eb="2">
      <t>テイキ</t>
    </rPh>
    <rPh sb="2" eb="4">
      <t>ヨボウ</t>
    </rPh>
    <rPh sb="4" eb="6">
      <t>セッシュ</t>
    </rPh>
    <phoneticPr fontId="20" alignment="distributed"/>
  </si>
  <si>
    <t>月分</t>
    <rPh sb="0" eb="2">
      <t>ガツブン</t>
    </rPh>
    <phoneticPr fontId="20" alignment="distributed"/>
  </si>
  <si>
    <t>0182-47-3410</t>
  </si>
  <si>
    <t>の委託料として、次のとおり請求します。</t>
    <rPh sb="1" eb="4">
      <t>イタクリョウ</t>
    </rPh>
    <rPh sb="8" eb="9">
      <t>ツギ</t>
    </rPh>
    <rPh sb="13" eb="15">
      <t>セイキュウ</t>
    </rPh>
    <phoneticPr fontId="20" alignment="distributed"/>
  </si>
  <si>
    <t>請求金額</t>
    <rPh sb="0" eb="2">
      <t>セイキュウ</t>
    </rPh>
    <rPh sb="2" eb="4">
      <t>キンガク</t>
    </rPh>
    <phoneticPr fontId="20"/>
  </si>
  <si>
    <t>【 内　訳 】</t>
    <rPh sb="2" eb="3">
      <t>ウチ</t>
    </rPh>
    <rPh sb="4" eb="5">
      <t>ヤク</t>
    </rPh>
    <phoneticPr fontId="20"/>
  </si>
  <si>
    <t>単　価　(B)</t>
    <rPh sb="0" eb="1">
      <t>タン</t>
    </rPh>
    <rPh sb="2" eb="3">
      <t>アタイ</t>
    </rPh>
    <phoneticPr fontId="20" alignment="distributed"/>
  </si>
  <si>
    <t>添付書類</t>
  </si>
  <si>
    <t>インフルエンザの実施期間は10月～2月</t>
    <rPh sb="8" eb="10">
      <t>ジッシ</t>
    </rPh>
    <rPh sb="10" eb="12">
      <t>キカン</t>
    </rPh>
    <rPh sb="15" eb="16">
      <t>ガツ</t>
    </rPh>
    <rPh sb="18" eb="19">
      <t>ガツ</t>
    </rPh>
    <phoneticPr fontId="20"/>
  </si>
  <si>
    <t>0185-76-4608</t>
  </si>
  <si>
    <t>円</t>
    <rPh sb="0" eb="1">
      <t>エン</t>
    </rPh>
    <phoneticPr fontId="20"/>
  </si>
  <si>
    <t>区　分</t>
    <rPh sb="0" eb="1">
      <t>ク</t>
    </rPh>
    <rPh sb="2" eb="3">
      <t>ブン</t>
    </rPh>
    <phoneticPr fontId="20"/>
  </si>
  <si>
    <t>件　数（人）　(A)</t>
    <rPh sb="0" eb="1">
      <t>ケン</t>
    </rPh>
    <rPh sb="2" eb="3">
      <t>カズ</t>
    </rPh>
    <rPh sb="4" eb="5">
      <t>ニン</t>
    </rPh>
    <phoneticPr fontId="20" alignment="distributed"/>
  </si>
  <si>
    <t>南秋田郡大潟村字中央１－１３</t>
    <rPh sb="0" eb="4">
      <t>ミナミアキタグン</t>
    </rPh>
    <rPh sb="4" eb="7">
      <t>オオガタムラ</t>
    </rPh>
    <rPh sb="7" eb="8">
      <t>アザ</t>
    </rPh>
    <rPh sb="8" eb="10">
      <t>チュウオウ</t>
    </rPh>
    <phoneticPr fontId="20"/>
  </si>
  <si>
    <t xml:space="preserve"> 本 ・ 支 店 名</t>
    <rPh sb="1" eb="2">
      <t>ホン</t>
    </rPh>
    <rPh sb="5" eb="6">
      <t>シ</t>
    </rPh>
    <rPh sb="7" eb="8">
      <t>ミセ</t>
    </rPh>
    <rPh sb="9" eb="10">
      <t>ナ</t>
    </rPh>
    <phoneticPr fontId="20" alignment="distributed"/>
  </si>
  <si>
    <t>0186-42-9055</t>
  </si>
  <si>
    <t>FAX</t>
  </si>
  <si>
    <t>東成瀬村長　様</t>
  </si>
  <si>
    <t>山本郡八峰町峰浜目名潟字目長田１１８</t>
    <rPh sb="0" eb="3">
      <t>ヤマモトグン</t>
    </rPh>
    <rPh sb="3" eb="6">
      <t>ハッポウチョウ</t>
    </rPh>
    <rPh sb="6" eb="8">
      <t>ミネハマ</t>
    </rPh>
    <rPh sb="8" eb="9">
      <t>メ</t>
    </rPh>
    <rPh sb="9" eb="10">
      <t>ナ</t>
    </rPh>
    <rPh sb="10" eb="11">
      <t>ガタ</t>
    </rPh>
    <rPh sb="11" eb="12">
      <t>アザ</t>
    </rPh>
    <rPh sb="12" eb="13">
      <t>メ</t>
    </rPh>
    <rPh sb="13" eb="14">
      <t>ナガ</t>
    </rPh>
    <rPh sb="14" eb="15">
      <t>タ</t>
    </rPh>
    <phoneticPr fontId="20"/>
  </si>
  <si>
    <t>市町村担当課所：</t>
    <rPh sb="0" eb="3">
      <t>シチョウソン</t>
    </rPh>
    <rPh sb="3" eb="5">
      <t>タントウ</t>
    </rPh>
    <rPh sb="5" eb="6">
      <t>カ</t>
    </rPh>
    <rPh sb="6" eb="7">
      <t>ショ</t>
    </rPh>
    <phoneticPr fontId="20"/>
  </si>
  <si>
    <t>0184-24-0481</t>
  </si>
  <si>
    <t>kenkou@city.nikaho.lg.jp</t>
  </si>
  <si>
    <t xml:space="preserve"> フ　リ　ガ　ナ</t>
  </si>
  <si>
    <t>２価</t>
    <rPh sb="1" eb="2">
      <t>カ</t>
    </rPh>
    <phoneticPr fontId="20"/>
  </si>
  <si>
    <t>合　　　　　　　計</t>
    <rPh sb="0" eb="1">
      <t>ゴウ</t>
    </rPh>
    <rPh sb="8" eb="9">
      <t>ケイ</t>
    </rPh>
    <phoneticPr fontId="20"/>
  </si>
  <si>
    <t>仙北市角館町中菅沢８１－８</t>
    <rPh sb="0" eb="2">
      <t>センボク</t>
    </rPh>
    <rPh sb="2" eb="3">
      <t>シ</t>
    </rPh>
    <rPh sb="3" eb="6">
      <t>カクノダテマチ</t>
    </rPh>
    <rPh sb="6" eb="7">
      <t>ナカ</t>
    </rPh>
    <rPh sb="7" eb="8">
      <t>スガ</t>
    </rPh>
    <rPh sb="8" eb="9">
      <t>ザワ</t>
    </rPh>
    <phoneticPr fontId="20"/>
  </si>
  <si>
    <t>健康福祉部　医療健康課</t>
    <rPh sb="0" eb="2">
      <t>ケンコウ</t>
    </rPh>
    <rPh sb="2" eb="5">
      <t>フクシブ</t>
    </rPh>
    <rPh sb="6" eb="8">
      <t>イリョウ</t>
    </rPh>
    <rPh sb="8" eb="10">
      <t>ケンコウ</t>
    </rPh>
    <rPh sb="10" eb="11">
      <t>カ</t>
    </rPh>
    <phoneticPr fontId="20"/>
  </si>
  <si>
    <t>実費徴収免除者</t>
    <rPh sb="0" eb="2">
      <t>ジッピ</t>
    </rPh>
    <rPh sb="2" eb="4">
      <t>チョウシュウ</t>
    </rPh>
    <rPh sb="4" eb="7">
      <t>メンジョシャ</t>
    </rPh>
    <phoneticPr fontId="20"/>
  </si>
  <si>
    <t>三種混合
（DPT）</t>
  </si>
  <si>
    <t>摘　　　　　　要</t>
    <rPh sb="0" eb="1">
      <t>チャク</t>
    </rPh>
    <rPh sb="7" eb="8">
      <t>ヨウ</t>
    </rPh>
    <phoneticPr fontId="20"/>
  </si>
  <si>
    <t>注　意　事　項</t>
    <rPh sb="0" eb="1">
      <t>チュウ</t>
    </rPh>
    <rPh sb="2" eb="3">
      <t>イ</t>
    </rPh>
    <rPh sb="4" eb="5">
      <t>コト</t>
    </rPh>
    <rPh sb="6" eb="7">
      <t>コウ</t>
    </rPh>
    <phoneticPr fontId="20"/>
  </si>
  <si>
    <t>内訳【一般　　人】</t>
    <rPh sb="0" eb="2">
      <t>ウチワケ</t>
    </rPh>
    <phoneticPr fontId="20"/>
  </si>
  <si>
    <t>　</t>
  </si>
  <si>
    <t xml:space="preserve"> 口 座 番 号</t>
    <rPh sb="1" eb="2">
      <t>クチ</t>
    </rPh>
    <rPh sb="3" eb="4">
      <t>ザ</t>
    </rPh>
    <rPh sb="5" eb="6">
      <t>バン</t>
    </rPh>
    <rPh sb="7" eb="8">
      <t>ゴウ</t>
    </rPh>
    <phoneticPr fontId="20" alignment="distributed"/>
  </si>
  <si>
    <t xml:space="preserve"> 口 座 名 義</t>
    <rPh sb="1" eb="2">
      <t>クチ</t>
    </rPh>
    <rPh sb="3" eb="4">
      <t>ザ</t>
    </rPh>
    <rPh sb="5" eb="6">
      <t>ナ</t>
    </rPh>
    <rPh sb="7" eb="8">
      <t>ギ</t>
    </rPh>
    <phoneticPr fontId="20" alignment="distributed"/>
  </si>
  <si>
    <t>◎</t>
  </si>
  <si>
    <t>特記</t>
    <rPh sb="0" eb="2">
      <t>トッキ</t>
    </rPh>
    <phoneticPr fontId="20"/>
  </si>
  <si>
    <t>４価</t>
    <rPh sb="1" eb="2">
      <t>カ</t>
    </rPh>
    <phoneticPr fontId="20"/>
  </si>
  <si>
    <t>市町村</t>
  </si>
  <si>
    <t>担当課所</t>
    <rPh sb="2" eb="4">
      <t>カショ</t>
    </rPh>
    <phoneticPr fontId="20"/>
  </si>
  <si>
    <t>風しん</t>
  </si>
  <si>
    <t>藤里町長　様</t>
  </si>
  <si>
    <t>018-2502</t>
  </si>
  <si>
    <t>八郎潟町長　様</t>
  </si>
  <si>
    <t>郵便番号</t>
  </si>
  <si>
    <t>所在地</t>
  </si>
  <si>
    <t>電話番号</t>
  </si>
  <si>
    <t>←この余白は必要に応じて御活用ください。不要の場合は印刷範囲から除外していただくことも可能です。</t>
    <rPh sb="3" eb="5">
      <t>ヨハク</t>
    </rPh>
    <rPh sb="6" eb="8">
      <t>ヒツヨウ</t>
    </rPh>
    <rPh sb="9" eb="10">
      <t>オウ</t>
    </rPh>
    <rPh sb="12" eb="15">
      <t>ゴカツヨウ</t>
    </rPh>
    <rPh sb="20" eb="22">
      <t>フヨウ</t>
    </rPh>
    <rPh sb="23" eb="25">
      <t>バアイ</t>
    </rPh>
    <rPh sb="26" eb="28">
      <t>インサツ</t>
    </rPh>
    <rPh sb="28" eb="30">
      <t>ハンイ</t>
    </rPh>
    <rPh sb="32" eb="34">
      <t>ジョガイ</t>
    </rPh>
    <rPh sb="43" eb="45">
      <t>カノウ</t>
    </rPh>
    <phoneticPr fontId="20"/>
  </si>
  <si>
    <t>四種混合
（DPT-IPV）</t>
  </si>
  <si>
    <t>住民福祉課</t>
    <rPh sb="0" eb="2">
      <t>ジュウミン</t>
    </rPh>
    <rPh sb="2" eb="5">
      <t>フクシカ</t>
    </rPh>
    <phoneticPr fontId="20"/>
  </si>
  <si>
    <t>0186-30-1257</t>
  </si>
  <si>
    <t>予診料</t>
    <rPh sb="0" eb="1">
      <t>ヨ</t>
    </rPh>
    <rPh sb="1" eb="2">
      <t>ミ</t>
    </rPh>
    <rPh sb="2" eb="3">
      <t>リョウ</t>
    </rPh>
    <phoneticPr fontId="20"/>
  </si>
  <si>
    <t>ロタウイルス感染症</t>
    <rPh sb="6" eb="8">
      <t>カンセン</t>
    </rPh>
    <rPh sb="8" eb="9">
      <t>ショウ</t>
    </rPh>
    <phoneticPr fontId="20"/>
  </si>
  <si>
    <t>二種混合
（DT）</t>
  </si>
  <si>
    <t>不活化ポリオ</t>
  </si>
  <si>
    <t>　（請求書の公印省略とした場合の担当者等の記載等）</t>
  </si>
  <si>
    <t>麻しん風しん混合（MR）</t>
    <rPh sb="6" eb="8">
      <t>コンゴウ</t>
    </rPh>
    <phoneticPr fontId="20"/>
  </si>
  <si>
    <t>麻しん</t>
  </si>
  <si>
    <t>担当者氏名</t>
    <rPh sb="0" eb="3">
      <t>タントウシャ</t>
    </rPh>
    <rPh sb="3" eb="5">
      <t>シメイ</t>
    </rPh>
    <phoneticPr fontId="20"/>
  </si>
  <si>
    <t>日本脳炎</t>
  </si>
  <si>
    <t>結核
（BCG）</t>
    <rPh sb="0" eb="2">
      <t>ケッカク</t>
    </rPh>
    <phoneticPr fontId="20"/>
  </si>
  <si>
    <t>北秋田市長　様</t>
  </si>
  <si>
    <t>Hib
感染症</t>
    <rPh sb="4" eb="7">
      <t>カンセンショウ</t>
    </rPh>
    <phoneticPr fontId="20"/>
  </si>
  <si>
    <t>ヒトパピローマ
ウイルス感染症</t>
    <rPh sb="12" eb="15">
      <t>カンセンショウ</t>
    </rPh>
    <phoneticPr fontId="20"/>
  </si>
  <si>
    <t>水痘</t>
    <rPh sb="0" eb="2">
      <t>スイトウ</t>
    </rPh>
    <phoneticPr fontId="20"/>
  </si>
  <si>
    <t>B型肝炎</t>
    <rPh sb="1" eb="2">
      <t>ガタ</t>
    </rPh>
    <rPh sb="2" eb="4">
      <t>カンエン</t>
    </rPh>
    <phoneticPr fontId="20"/>
  </si>
  <si>
    <t>能代市長　様</t>
  </si>
  <si>
    <t>インフルエンザ
（高齢者）</t>
    <rPh sb="9" eb="12">
      <t>コウレイシャ</t>
    </rPh>
    <phoneticPr fontId="20"/>
  </si>
  <si>
    <t>高齢者用肺炎球菌</t>
    <rPh sb="4" eb="6">
      <t>ハイエン</t>
    </rPh>
    <rPh sb="6" eb="8">
      <t>キュウキン</t>
    </rPh>
    <phoneticPr fontId="20"/>
  </si>
  <si>
    <t>摘要</t>
    <rPh sb="0" eb="2">
      <t>テキヨウ</t>
    </rPh>
    <phoneticPr fontId="20"/>
  </si>
  <si>
    <t>注意事項</t>
    <rPh sb="0" eb="2">
      <t>チュウイ</t>
    </rPh>
    <rPh sb="2" eb="4">
      <t>ジコウ</t>
    </rPh>
    <phoneticPr fontId="20"/>
  </si>
  <si>
    <t>押印欄</t>
    <rPh sb="0" eb="2">
      <t>オウイン</t>
    </rPh>
    <rPh sb="2" eb="3">
      <t>ラン</t>
    </rPh>
    <phoneticPr fontId="20"/>
  </si>
  <si>
    <t>メール</t>
  </si>
  <si>
    <t>上小阿仁村長　様</t>
  </si>
  <si>
    <t>第1期</t>
  </si>
  <si>
    <t>第2期</t>
  </si>
  <si>
    <t>1価</t>
    <rPh sb="1" eb="2">
      <t>カ</t>
    </rPh>
    <phoneticPr fontId="20"/>
  </si>
  <si>
    <t>5価</t>
    <rPh sb="1" eb="2">
      <t>カ</t>
    </rPh>
    <phoneticPr fontId="20"/>
  </si>
  <si>
    <t>秋田市長　様　
【市内】</t>
    <rPh sb="0" eb="3">
      <t>アキタシ</t>
    </rPh>
    <rPh sb="3" eb="4">
      <t>チョウ</t>
    </rPh>
    <rPh sb="5" eb="6">
      <t>サマ</t>
    </rPh>
    <phoneticPr fontId="20"/>
  </si>
  <si>
    <t>秋田市保健所　健康管理課</t>
    <rPh sb="0" eb="3">
      <t>アキタシ</t>
    </rPh>
    <rPh sb="3" eb="6">
      <t>ホケンショ</t>
    </rPh>
    <rPh sb="7" eb="9">
      <t>ケンコウ</t>
    </rPh>
    <rPh sb="9" eb="12">
      <t>カンリカ</t>
    </rPh>
    <phoneticPr fontId="20"/>
  </si>
  <si>
    <t>福祉部　健康課　健康企画係</t>
    <rPh sb="0" eb="3">
      <t>フクシブ</t>
    </rPh>
    <rPh sb="4" eb="6">
      <t>ケンコウ</t>
    </rPh>
    <rPh sb="6" eb="7">
      <t>カ</t>
    </rPh>
    <rPh sb="8" eb="10">
      <t>ケンコウ</t>
    </rPh>
    <rPh sb="10" eb="12">
      <t>キカク</t>
    </rPh>
    <rPh sb="12" eb="13">
      <t>ガカリ</t>
    </rPh>
    <phoneticPr fontId="20"/>
  </si>
  <si>
    <t>八峰町長　様</t>
  </si>
  <si>
    <t>010-0976</t>
  </si>
  <si>
    <t>齊藤　一樹</t>
    <rPh sb="0" eb="2">
      <t>サイトウ</t>
    </rPh>
    <rPh sb="3" eb="5">
      <t>カズキ</t>
    </rPh>
    <phoneticPr fontId="20"/>
  </si>
  <si>
    <t>秋田市八橋南一丁目８－３</t>
    <rPh sb="0" eb="3">
      <t>アキタシ</t>
    </rPh>
    <rPh sb="3" eb="5">
      <t>ヤバセ</t>
    </rPh>
    <rPh sb="5" eb="6">
      <t>ミナミ</t>
    </rPh>
    <rPh sb="6" eb="9">
      <t>イッチョウメ</t>
    </rPh>
    <phoneticPr fontId="20"/>
  </si>
  <si>
    <t>男鹿市船川港船川字泉台６６番地１</t>
    <rPh sb="0" eb="3">
      <t>オガシ</t>
    </rPh>
    <rPh sb="3" eb="5">
      <t>フナカワ</t>
    </rPh>
    <rPh sb="5" eb="6">
      <t>ミナト</t>
    </rPh>
    <rPh sb="6" eb="8">
      <t>フナカワ</t>
    </rPh>
    <rPh sb="8" eb="9">
      <t>アザ</t>
    </rPh>
    <rPh sb="9" eb="11">
      <t>イズミダイ</t>
    </rPh>
    <rPh sb="13" eb="15">
      <t>バンチ</t>
    </rPh>
    <phoneticPr fontId="20"/>
  </si>
  <si>
    <t>018-883-1179</t>
  </si>
  <si>
    <t>15価</t>
    <rPh sb="2" eb="3">
      <t>カ</t>
    </rPh>
    <phoneticPr fontId="20"/>
  </si>
  <si>
    <t>大館市長　様</t>
  </si>
  <si>
    <t>非課税世帯</t>
    <rPh sb="0" eb="3">
      <t>ヒカゼイ</t>
    </rPh>
    <rPh sb="3" eb="5">
      <t>セタイ</t>
    </rPh>
    <phoneticPr fontId="20"/>
  </si>
  <si>
    <t>課税世帯</t>
    <rPh sb="0" eb="2">
      <t>カゼイ</t>
    </rPh>
    <rPh sb="2" eb="4">
      <t>セタイ</t>
    </rPh>
    <phoneticPr fontId="20"/>
  </si>
  <si>
    <t>新型コロナウイルス感染症</t>
    <rPh sb="0" eb="2">
      <t>シンガタ</t>
    </rPh>
    <rPh sb="9" eb="12">
      <t>カンセンショウ</t>
    </rPh>
    <phoneticPr fontId="20"/>
  </si>
  <si>
    <t>018-883-1158</t>
  </si>
  <si>
    <t>秋田市長　様　
【市外（県内に限る）】</t>
    <rPh sb="0" eb="3">
      <t>アキタシ</t>
    </rPh>
    <rPh sb="3" eb="4">
      <t>チョウ</t>
    </rPh>
    <rPh sb="5" eb="6">
      <t>サマ</t>
    </rPh>
    <rPh sb="12" eb="14">
      <t>ケンナイ</t>
    </rPh>
    <rPh sb="15" eb="16">
      <t>カギ</t>
    </rPh>
    <phoneticPr fontId="20"/>
  </si>
  <si>
    <t>0184-32-3000</t>
  </si>
  <si>
    <t>井川町長　様</t>
  </si>
  <si>
    <t>0186-42-9054</t>
  </si>
  <si>
    <t>一般</t>
    <rPh sb="0" eb="2">
      <t>イッパン</t>
    </rPh>
    <phoneticPr fontId="20"/>
  </si>
  <si>
    <t>印</t>
    <rPh sb="0" eb="1">
      <t>イン</t>
    </rPh>
    <phoneticPr fontId="20"/>
  </si>
  <si>
    <t>0187-54-1117(代表)</t>
    <rPh sb="13" eb="15">
      <t>ダイヒョウ</t>
    </rPh>
    <phoneticPr fontId="20"/>
  </si>
  <si>
    <t>013-0044</t>
  </si>
  <si>
    <t>横手市横山町１－１</t>
    <rPh sb="0" eb="2">
      <t>ヨコテ</t>
    </rPh>
    <rPh sb="2" eb="3">
      <t>シ</t>
    </rPh>
    <rPh sb="3" eb="6">
      <t>ヨコヤマチョウ</t>
    </rPh>
    <phoneticPr fontId="20"/>
  </si>
  <si>
    <t>0182-33-9600</t>
  </si>
  <si>
    <t>0185-76-2113</t>
  </si>
  <si>
    <t>13価</t>
    <rPh sb="2" eb="3">
      <t>カ</t>
    </rPh>
    <phoneticPr fontId="20"/>
  </si>
  <si>
    <t>kenkou@city.yokote.lg.jp</t>
  </si>
  <si>
    <t>017-0897</t>
  </si>
  <si>
    <t>南秋田郡五城目町西磯ノ目一丁目１－１</t>
    <rPh sb="0" eb="4">
      <t>ミナミアキタグン</t>
    </rPh>
    <rPh sb="4" eb="8">
      <t>ゴジョウメマチ</t>
    </rPh>
    <rPh sb="8" eb="9">
      <t>ニシ</t>
    </rPh>
    <rPh sb="9" eb="10">
      <t>イソ</t>
    </rPh>
    <rPh sb="11" eb="12">
      <t>メ</t>
    </rPh>
    <rPh sb="12" eb="13">
      <t>１</t>
    </rPh>
    <rPh sb="13" eb="14">
      <t>チョウ</t>
    </rPh>
    <rPh sb="14" eb="15">
      <t>メ</t>
    </rPh>
    <phoneticPr fontId="20"/>
  </si>
  <si>
    <t>男鹿市長　様</t>
  </si>
  <si>
    <t>南秋田郡井川町北川尻字海老沢樋ノ口７８－１</t>
    <rPh sb="0" eb="1">
      <t>ミナミ</t>
    </rPh>
    <rPh sb="1" eb="3">
      <t>アキタ</t>
    </rPh>
    <rPh sb="3" eb="4">
      <t>グン</t>
    </rPh>
    <rPh sb="4" eb="7">
      <t>イカワマチ</t>
    </rPh>
    <rPh sb="7" eb="8">
      <t>キタ</t>
    </rPh>
    <rPh sb="8" eb="10">
      <t>カワシリ</t>
    </rPh>
    <rPh sb="10" eb="11">
      <t>アザ</t>
    </rPh>
    <rPh sb="11" eb="14">
      <t>エビサワ</t>
    </rPh>
    <rPh sb="14" eb="15">
      <t>ヒ</t>
    </rPh>
    <rPh sb="16" eb="17">
      <t>グチ</t>
    </rPh>
    <phoneticPr fontId="20"/>
  </si>
  <si>
    <t>0187-85-2107</t>
  </si>
  <si>
    <t>012-1131</t>
  </si>
  <si>
    <t>湯沢市長　様</t>
  </si>
  <si>
    <t>湯沢市佐竹町１－１</t>
    <rPh sb="0" eb="3">
      <t>ユザワシ</t>
    </rPh>
    <rPh sb="3" eb="6">
      <t>サタケチョウ</t>
    </rPh>
    <phoneticPr fontId="20"/>
  </si>
  <si>
    <t>018-1792</t>
  </si>
  <si>
    <t>0183-72-8301</t>
  </si>
  <si>
    <t>鹿角市長　様</t>
    <rPh sb="3" eb="4">
      <t>チョウ</t>
    </rPh>
    <rPh sb="5" eb="6">
      <t>サマ</t>
    </rPh>
    <phoneticPr fontId="20"/>
  </si>
  <si>
    <t>すこやか子育て課</t>
    <rPh sb="4" eb="6">
      <t>コソダ</t>
    </rPh>
    <phoneticPr fontId="20"/>
  </si>
  <si>
    <t>鹿角市花輪字下花輪５０</t>
  </si>
  <si>
    <t>0183-62-2111</t>
  </si>
  <si>
    <t>米沢　紗也加</t>
    <rPh sb="0" eb="2">
      <t>ヨネザワ</t>
    </rPh>
    <rPh sb="3" eb="6">
      <t>サヤカ</t>
    </rPh>
    <phoneticPr fontId="20"/>
  </si>
  <si>
    <t>由利本荘市長　様</t>
  </si>
  <si>
    <t>内訳【生保　　人】</t>
    <rPh sb="0" eb="2">
      <t>ウチワケ</t>
    </rPh>
    <phoneticPr fontId="20"/>
  </si>
  <si>
    <t>健康福祉部健康づくり課</t>
    <rPh sb="0" eb="2">
      <t>ケンコウ</t>
    </rPh>
    <rPh sb="2" eb="5">
      <t>フクシブ</t>
    </rPh>
    <rPh sb="5" eb="7">
      <t>ケンコウ</t>
    </rPh>
    <rPh sb="10" eb="11">
      <t>カ</t>
    </rPh>
    <phoneticPr fontId="20"/>
  </si>
  <si>
    <t>015-0872</t>
  </si>
  <si>
    <t>由利本荘市瓦谷地１</t>
    <rPh sb="0" eb="4">
      <t>ユリホンジョウ</t>
    </rPh>
    <rPh sb="4" eb="5">
      <t>シ</t>
    </rPh>
    <rPh sb="5" eb="6">
      <t>カワラ</t>
    </rPh>
    <rPh sb="6" eb="7">
      <t>タニ</t>
    </rPh>
    <rPh sb="7" eb="8">
      <t>チ</t>
    </rPh>
    <phoneticPr fontId="20"/>
  </si>
  <si>
    <t>hoken@vill.kamikoani.lg.jp</t>
  </si>
  <si>
    <t>0184-22-1834</t>
  </si>
  <si>
    <t>0185-79-3002</t>
  </si>
  <si>
    <t>潟上市長　様</t>
  </si>
  <si>
    <t>018-853-5233</t>
  </si>
  <si>
    <t>大仙市長　様</t>
  </si>
  <si>
    <t>大仙市大曲通町１－１４</t>
  </si>
  <si>
    <t>羽後町長　様</t>
  </si>
  <si>
    <t>北秋田市宮前町９－６９</t>
    <rPh sb="0" eb="4">
      <t>キタアキタシ</t>
    </rPh>
    <rPh sb="4" eb="7">
      <t>ミヤマエチョウ</t>
    </rPh>
    <phoneticPr fontId="20"/>
  </si>
  <si>
    <t>町民課</t>
    <rPh sb="0" eb="3">
      <t>チョウミンカ</t>
    </rPh>
    <phoneticPr fontId="20"/>
  </si>
  <si>
    <t>小坂町長　様</t>
  </si>
  <si>
    <t>0186-62-6667</t>
  </si>
  <si>
    <t>９価</t>
    <rPh sb="1" eb="2">
      <t>カ</t>
    </rPh>
    <phoneticPr fontId="20"/>
  </si>
  <si>
    <t>018-0402</t>
  </si>
  <si>
    <t>にかほ市平沢八森３１−１</t>
  </si>
  <si>
    <t>仙北市長　様</t>
  </si>
  <si>
    <t>鹿角郡小坂町小坂字上谷地４１－１</t>
    <rPh sb="0" eb="2">
      <t>シカツノ</t>
    </rPh>
    <rPh sb="2" eb="3">
      <t>グン</t>
    </rPh>
    <rPh sb="3" eb="6">
      <t>コサカマチ</t>
    </rPh>
    <rPh sb="6" eb="8">
      <t>コサカ</t>
    </rPh>
    <rPh sb="8" eb="9">
      <t>アザ</t>
    </rPh>
    <rPh sb="9" eb="10">
      <t>カミ</t>
    </rPh>
    <rPh sb="10" eb="12">
      <t>ヤチ</t>
    </rPh>
    <phoneticPr fontId="20"/>
  </si>
  <si>
    <t>0186-29-2411</t>
  </si>
  <si>
    <t>北秋田郡上小阿仁村小沢田字向川原80</t>
    <rPh sb="0" eb="4">
      <t>キタアキタグン</t>
    </rPh>
    <rPh sb="4" eb="9">
      <t>カミコアニムラ</t>
    </rPh>
    <rPh sb="9" eb="10">
      <t>コ</t>
    </rPh>
    <rPh sb="10" eb="12">
      <t>サワダ</t>
    </rPh>
    <rPh sb="12" eb="13">
      <t>アザ</t>
    </rPh>
    <rPh sb="13" eb="16">
      <t>ムカイカワラ</t>
    </rPh>
    <phoneticPr fontId="20"/>
  </si>
  <si>
    <t>三種町長　様</t>
  </si>
  <si>
    <t>雄勝郡羽後町西馬音内字中野１７７</t>
    <rPh sb="0" eb="3">
      <t>オガチグン</t>
    </rPh>
    <rPh sb="3" eb="6">
      <t>ウゴマチ</t>
    </rPh>
    <rPh sb="6" eb="10">
      <t>ニシモナイ</t>
    </rPh>
    <rPh sb="10" eb="11">
      <t>アザ</t>
    </rPh>
    <rPh sb="11" eb="13">
      <t>ナカノ</t>
    </rPh>
    <phoneticPr fontId="20"/>
  </si>
  <si>
    <t>福祉保健課</t>
    <rPh sb="0" eb="2">
      <t>フクシ</t>
    </rPh>
    <rPh sb="2" eb="5">
      <t>ホケンカ</t>
    </rPh>
    <phoneticPr fontId="20"/>
  </si>
  <si>
    <t>健康福祉課</t>
    <rPh sb="0" eb="2">
      <t>ケンコウ</t>
    </rPh>
    <rPh sb="2" eb="5">
      <t>フクシカ</t>
    </rPh>
    <phoneticPr fontId="20"/>
  </si>
  <si>
    <t>018-852-5180</t>
  </si>
  <si>
    <t>018-852-5367</t>
  </si>
  <si>
    <t>018-874-3300</t>
  </si>
  <si>
    <t>保健センター</t>
    <rPh sb="0" eb="2">
      <t>ホケン</t>
    </rPh>
    <phoneticPr fontId="20"/>
  </si>
  <si>
    <t>健康福祉課</t>
    <rPh sb="0" eb="2">
      <t>ケンコウ</t>
    </rPh>
    <rPh sb="2" eb="4">
      <t>フクシ</t>
    </rPh>
    <rPh sb="4" eb="5">
      <t>カ</t>
    </rPh>
    <phoneticPr fontId="20"/>
  </si>
  <si>
    <t>019-0801</t>
  </si>
  <si>
    <t>0187-84-4900</t>
  </si>
  <si>
    <t>大潟村長　様</t>
  </si>
  <si>
    <t>0185-45-2613</t>
  </si>
  <si>
    <t>kenko@town.ugo.lg.jp</t>
  </si>
  <si>
    <t>0183-62-2120</t>
  </si>
  <si>
    <t>雄勝郡東成瀬村田子内字仙人下３０－１</t>
    <rPh sb="0" eb="3">
      <t>オガチグン</t>
    </rPh>
    <rPh sb="3" eb="7">
      <t>ヒガシナルセムラ</t>
    </rPh>
    <rPh sb="7" eb="9">
      <t>タゴ</t>
    </rPh>
    <rPh sb="9" eb="10">
      <t>ナイ</t>
    </rPh>
    <rPh sb="10" eb="11">
      <t>アザ</t>
    </rPh>
    <rPh sb="11" eb="14">
      <t>センニンシタ</t>
    </rPh>
    <phoneticPr fontId="20"/>
  </si>
  <si>
    <t>小児用肺炎球菌</t>
    <rPh sb="0" eb="3">
      <t>ショウニヨウ</t>
    </rPh>
    <rPh sb="3" eb="5">
      <t>ハイエン</t>
    </rPh>
    <rPh sb="5" eb="7">
      <t>キュウキン</t>
    </rPh>
    <phoneticPr fontId="20"/>
  </si>
  <si>
    <t>五種混合
（ＤＰＴ－ＩＰＶ－Ｈｉｂ）</t>
  </si>
  <si>
    <t>ro-hlhm@city.akita.lg.jp</t>
  </si>
  <si>
    <t>坂上　洋子</t>
    <rPh sb="0" eb="2">
      <t>サカウエ</t>
    </rPh>
    <rPh sb="3" eb="5">
      <t>ヨウコ</t>
    </rPh>
    <phoneticPr fontId="20"/>
  </si>
  <si>
    <t>瀬川　穂</t>
    <rPh sb="0" eb="2">
      <t>セガワ</t>
    </rPh>
    <rPh sb="3" eb="4">
      <t>ホ</t>
    </rPh>
    <phoneticPr fontId="20"/>
  </si>
  <si>
    <t>石川　文子</t>
    <rPh sb="0" eb="2">
      <t>イシカワ</t>
    </rPh>
    <rPh sb="3" eb="5">
      <t>アヤコ</t>
    </rPh>
    <phoneticPr fontId="20"/>
  </si>
  <si>
    <t>yobou@vill.higashinaruse.lg.jp</t>
  </si>
  <si>
    <t>0185-24-3333</t>
  </si>
  <si>
    <t>018-874-2894</t>
  </si>
  <si>
    <t>018-875-2800</t>
  </si>
  <si>
    <t>千田　敏志</t>
    <rPh sb="0" eb="2">
      <t>チダ</t>
    </rPh>
    <rPh sb="3" eb="4">
      <t>サトシ</t>
    </rPh>
    <rPh sb="4" eb="5">
      <t>シ</t>
    </rPh>
    <phoneticPr fontId="20"/>
  </si>
  <si>
    <t>018-875-2805</t>
  </si>
  <si>
    <t>0186-77-2233</t>
  </si>
  <si>
    <t>018-853-5250</t>
  </si>
  <si>
    <t>kansenyobo@city.katagami.lg.jp</t>
  </si>
  <si>
    <t>20価</t>
    <rPh sb="2" eb="3">
      <t>カ</t>
    </rPh>
    <phoneticPr fontId="20"/>
  </si>
  <si>
    <t>内訳【一般　　人】</t>
  </si>
  <si>
    <t>内訳【生保　　人】</t>
  </si>
  <si>
    <t>秋田市内の医療機関　インフルエンザの実施期間は10月～2月
秋田市内の医療機関　新型コロナウイルス感染症の実施期間10月～3月</t>
    <rPh sb="0" eb="3">
      <t>アキタシ</t>
    </rPh>
    <rPh sb="3" eb="4">
      <t>ナイ</t>
    </rPh>
    <rPh sb="5" eb="7">
      <t>イリョウ</t>
    </rPh>
    <rPh sb="7" eb="9">
      <t>キカン</t>
    </rPh>
    <rPh sb="18" eb="20">
      <t>ジッシ</t>
    </rPh>
    <rPh sb="20" eb="22">
      <t>キカン</t>
    </rPh>
    <rPh sb="25" eb="26">
      <t>ガツ</t>
    </rPh>
    <rPh sb="28" eb="29">
      <t>ガツ</t>
    </rPh>
    <rPh sb="30" eb="32">
      <t>アキタ</t>
    </rPh>
    <rPh sb="32" eb="34">
      <t>シナイ</t>
    </rPh>
    <rPh sb="35" eb="37">
      <t>イリョウ</t>
    </rPh>
    <rPh sb="37" eb="39">
      <t>キカン</t>
    </rPh>
    <rPh sb="40" eb="42">
      <t>シンガタ</t>
    </rPh>
    <rPh sb="49" eb="52">
      <t>カンセンショウ</t>
    </rPh>
    <rPh sb="53" eb="55">
      <t>ジッシ</t>
    </rPh>
    <rPh sb="55" eb="57">
      <t>キカン</t>
    </rPh>
    <rPh sb="59" eb="60">
      <t>ガツ</t>
    </rPh>
    <rPh sb="62" eb="63">
      <t>ガツ</t>
    </rPh>
    <phoneticPr fontId="20"/>
  </si>
  <si>
    <t>秋田市以外の医療機関　インフルエンザの実施期間は10月～2月
秋田市以外の医療機関　新型コロナウイルス感染症の実施期間10月～3月</t>
    <rPh sb="0" eb="3">
      <t>アキタシ</t>
    </rPh>
    <rPh sb="3" eb="5">
      <t>イガイ</t>
    </rPh>
    <rPh sb="6" eb="8">
      <t>イリョウ</t>
    </rPh>
    <rPh sb="8" eb="10">
      <t>キカン</t>
    </rPh>
    <rPh sb="19" eb="21">
      <t>ジッシ</t>
    </rPh>
    <rPh sb="21" eb="23">
      <t>キカン</t>
    </rPh>
    <rPh sb="26" eb="27">
      <t>ガツ</t>
    </rPh>
    <rPh sb="29" eb="30">
      <t>ガツ</t>
    </rPh>
    <rPh sb="34" eb="36">
      <t>イガイ</t>
    </rPh>
    <phoneticPr fontId="20"/>
  </si>
  <si>
    <t>インフルエンザ・コロナワクチンの実施期間は10月～2月</t>
  </si>
  <si>
    <t>インフルエンザ及び新型コロナウイルス感染症の実施期間は10月～2月</t>
    <rPh sb="7" eb="8">
      <t>オヨ</t>
    </rPh>
    <rPh sb="9" eb="11">
      <t>シンガタ</t>
    </rPh>
    <rPh sb="18" eb="21">
      <t>カンセンショウ</t>
    </rPh>
    <phoneticPr fontId="20"/>
  </si>
  <si>
    <t>インフルエンザの実施期間は10月～2月
新型コロナの実施期間は10月～3月</t>
    <rPh sb="20" eb="22">
      <t>シンガタ</t>
    </rPh>
    <rPh sb="26" eb="30">
      <t>ジッシキカン</t>
    </rPh>
    <rPh sb="33" eb="34">
      <t>ガツ</t>
    </rPh>
    <rPh sb="36" eb="37">
      <t>ガツ</t>
    </rPh>
    <phoneticPr fontId="20"/>
  </si>
  <si>
    <t>インフルエンザの実施期間は10月～2月
新型コロナウイルス感染症の実施期間は10月～2月</t>
    <rPh sb="20" eb="22">
      <t>シンガタ</t>
    </rPh>
    <rPh sb="29" eb="32">
      <t>カンセンショウ</t>
    </rPh>
    <rPh sb="33" eb="35">
      <t>ジッシ</t>
    </rPh>
    <rPh sb="35" eb="37">
      <t>キカン</t>
    </rPh>
    <rPh sb="40" eb="41">
      <t>ガツ</t>
    </rPh>
    <rPh sb="43" eb="44">
      <t>ガツ</t>
    </rPh>
    <phoneticPr fontId="20"/>
  </si>
  <si>
    <t>インフルエンザの実施期間は10月～2月、新型コロナウイルスの実施期間は10月～3月</t>
    <rPh sb="20" eb="22">
      <t>シンガタ</t>
    </rPh>
    <rPh sb="30" eb="34">
      <t>ジッシキカン</t>
    </rPh>
    <rPh sb="37" eb="38">
      <t>ツキ</t>
    </rPh>
    <rPh sb="40" eb="41">
      <t>ツキ</t>
    </rPh>
    <phoneticPr fontId="20"/>
  </si>
  <si>
    <t>インフルエンザの実施期間は10月～2月
新型コロナウイルス感染症の実施期間は10月～３月</t>
    <rPh sb="20" eb="22">
      <t>シンガタ</t>
    </rPh>
    <rPh sb="29" eb="32">
      <t>カンセンショウ</t>
    </rPh>
    <rPh sb="33" eb="35">
      <t>ジッシ</t>
    </rPh>
    <rPh sb="35" eb="37">
      <t>キカン</t>
    </rPh>
    <rPh sb="40" eb="41">
      <t>ガツ</t>
    </rPh>
    <rPh sb="43" eb="44">
      <t>ガツ</t>
    </rPh>
    <phoneticPr fontId="20"/>
  </si>
  <si>
    <t>インフルエンザ・新型コロナウイルスの実施期間は10月～2月</t>
    <rPh sb="8" eb="10">
      <t>シンガタ</t>
    </rPh>
    <rPh sb="18" eb="20">
      <t>ジッシ</t>
    </rPh>
    <rPh sb="20" eb="22">
      <t>キカン</t>
    </rPh>
    <rPh sb="25" eb="26">
      <t>ガツ</t>
    </rPh>
    <rPh sb="28" eb="29">
      <t>ガツ</t>
    </rPh>
    <phoneticPr fontId="20"/>
  </si>
  <si>
    <t>インフルエンザ・新型コロナウイルス感染症の実施期間は10月～3月</t>
    <rPh sb="8" eb="10">
      <t>シンガタ</t>
    </rPh>
    <rPh sb="17" eb="20">
      <t>カンセンショウ</t>
    </rPh>
    <phoneticPr fontId="20"/>
  </si>
  <si>
    <t>インフルエンザの実施期間は10月～2月
新型コロナウイルス感染症の実施期間は10月～3月</t>
    <rPh sb="20" eb="22">
      <t>シンガタ</t>
    </rPh>
    <rPh sb="29" eb="32">
      <t>カンセンショウ</t>
    </rPh>
    <phoneticPr fontId="20"/>
  </si>
  <si>
    <t>インフルエンザ・新型コロナウイルス感染症の実施期間は10月～2月</t>
    <rPh sb="8" eb="10">
      <t>シンガタ</t>
    </rPh>
    <rPh sb="17" eb="20">
      <t>カンセンショウ</t>
    </rPh>
    <phoneticPr fontId="20"/>
  </si>
  <si>
    <t>インフルエンザ・コロナの実施期間は10月～3月</t>
    <rPh sb="22" eb="23">
      <t>ガツ</t>
    </rPh>
    <phoneticPr fontId="20"/>
  </si>
  <si>
    <t>インフルエンザの実施期間は10月～2月
新型コロナの実施期間は10月～3月</t>
    <rPh sb="20" eb="22">
      <t>シンガタ</t>
    </rPh>
    <rPh sb="26" eb="28">
      <t>ジッシ</t>
    </rPh>
    <rPh sb="28" eb="30">
      <t>キカン</t>
    </rPh>
    <rPh sb="33" eb="34">
      <t>ガツ</t>
    </rPh>
    <rPh sb="36" eb="37">
      <t>ガツ</t>
    </rPh>
    <phoneticPr fontId="20"/>
  </si>
  <si>
    <t>インフルエンザ及び新型コロナの実施期間は10月～2月</t>
    <rPh sb="7" eb="8">
      <t>オヨ</t>
    </rPh>
    <rPh sb="9" eb="11">
      <t>シンガタ</t>
    </rPh>
    <phoneticPr fontId="20"/>
  </si>
  <si>
    <t>インフルエンザの実施期間は10月～2月
新型コロナウイルス感染症の実施期間は10月～3月</t>
    <rPh sb="20" eb="22">
      <t>シンガタ</t>
    </rPh>
    <rPh sb="29" eb="32">
      <t>カンセンショウ</t>
    </rPh>
    <rPh sb="33" eb="35">
      <t>ジッシ</t>
    </rPh>
    <rPh sb="35" eb="37">
      <t>キカン</t>
    </rPh>
    <rPh sb="40" eb="41">
      <t>ガツ</t>
    </rPh>
    <rPh sb="43" eb="44">
      <t>ツキ</t>
    </rPh>
    <phoneticPr fontId="20"/>
  </si>
  <si>
    <t>インフルエンザの実施期間は10月～2月
新型コロナの実施期間は１０～３月</t>
    <rPh sb="20" eb="22">
      <t>シンガタ</t>
    </rPh>
    <rPh sb="26" eb="28">
      <t>ジッシ</t>
    </rPh>
    <rPh sb="28" eb="30">
      <t>キカン</t>
    </rPh>
    <rPh sb="35" eb="36">
      <t>ガツ</t>
    </rPh>
    <phoneticPr fontId="20"/>
  </si>
  <si>
    <t>インフルエンザの実施期間は10月～3月</t>
    <phoneticPr fontId="20"/>
  </si>
  <si>
    <t>インフルエンザの実施期間は10月～2月、新型コロナウイルスワクチンの実施機関は10月～3月</t>
    <rPh sb="8" eb="10">
      <t>ジッシ</t>
    </rPh>
    <rPh sb="10" eb="12">
      <t>キカン</t>
    </rPh>
    <rPh sb="15" eb="16">
      <t>ガツ</t>
    </rPh>
    <rPh sb="18" eb="19">
      <t>ガツ</t>
    </rPh>
    <rPh sb="20" eb="22">
      <t>シンガタ</t>
    </rPh>
    <rPh sb="34" eb="36">
      <t>ジッシ</t>
    </rPh>
    <rPh sb="36" eb="38">
      <t>キカン</t>
    </rPh>
    <rPh sb="41" eb="42">
      <t>ガツ</t>
    </rPh>
    <rPh sb="44" eb="45">
      <t>ガツ</t>
    </rPh>
    <phoneticPr fontId="20"/>
  </si>
  <si>
    <r>
      <t>種　類</t>
    </r>
    <r>
      <rPr>
        <b/>
        <sz val="11"/>
        <rFont val="ＭＳ Ｐ明朝"/>
        <family val="1"/>
        <charset val="128"/>
      </rPr>
      <t>（B類）</t>
    </r>
    <rPh sb="0" eb="1">
      <t>タネ</t>
    </rPh>
    <rPh sb="2" eb="3">
      <t>ルイ</t>
    </rPh>
    <rPh sb="5" eb="6">
      <t>ルイ</t>
    </rPh>
    <phoneticPr fontId="20"/>
  </si>
  <si>
    <t>010-0976</t>
    <phoneticPr fontId="20"/>
  </si>
  <si>
    <t>010-0595</t>
    <phoneticPr fontId="20"/>
  </si>
  <si>
    <t>012-8501</t>
    <phoneticPr fontId="20"/>
  </si>
  <si>
    <t>018-5201</t>
    <phoneticPr fontId="20"/>
  </si>
  <si>
    <t>0186-30-0119</t>
    <phoneticPr fontId="20"/>
  </si>
  <si>
    <t>健康長寿課</t>
    <rPh sb="0" eb="2">
      <t>ケンコウ</t>
    </rPh>
    <rPh sb="2" eb="4">
      <t>チョウジュ</t>
    </rPh>
    <rPh sb="4" eb="5">
      <t>カ</t>
    </rPh>
    <phoneticPr fontId="20"/>
  </si>
  <si>
    <t>010-0201</t>
    <phoneticPr fontId="20"/>
  </si>
  <si>
    <t>014-0027</t>
    <phoneticPr fontId="20"/>
  </si>
  <si>
    <t>018-3315</t>
    <phoneticPr fontId="20"/>
  </si>
  <si>
    <t>0186-62-6666</t>
    <phoneticPr fontId="20"/>
  </si>
  <si>
    <t>福祉課まるごと支援班</t>
    <rPh sb="0" eb="3">
      <t>フクシカ</t>
    </rPh>
    <rPh sb="7" eb="10">
      <t>シエンハン</t>
    </rPh>
    <phoneticPr fontId="20"/>
  </si>
  <si>
    <t>017-0292</t>
    <phoneticPr fontId="20"/>
  </si>
  <si>
    <t>0186-29-3926</t>
    <phoneticPr fontId="20"/>
  </si>
  <si>
    <t>018-4421</t>
    <phoneticPr fontId="20"/>
  </si>
  <si>
    <t>0186-77-3008</t>
    <phoneticPr fontId="20"/>
  </si>
  <si>
    <t>018-1692</t>
  </si>
  <si>
    <t>018-1596</t>
    <phoneticPr fontId="20"/>
  </si>
  <si>
    <t>010-0443</t>
    <phoneticPr fontId="20"/>
  </si>
  <si>
    <t>石黒禎人、佐藤雄介、芳賀雄志、鈴木寛樹、茂木望実</t>
    <rPh sb="0" eb="2">
      <t>イシクロ</t>
    </rPh>
    <rPh sb="2" eb="4">
      <t>ヨシト</t>
    </rPh>
    <rPh sb="5" eb="7">
      <t>サトウ</t>
    </rPh>
    <rPh sb="7" eb="9">
      <t>ユウスケ</t>
    </rPh>
    <rPh sb="10" eb="12">
      <t>ハガ</t>
    </rPh>
    <rPh sb="12" eb="14">
      <t>ツヨシ</t>
    </rPh>
    <rPh sb="15" eb="17">
      <t>スズキ</t>
    </rPh>
    <rPh sb="17" eb="19">
      <t>モトキ</t>
    </rPh>
    <rPh sb="20" eb="22">
      <t>モテギ</t>
    </rPh>
    <rPh sb="22" eb="24">
      <t>ノゾミ</t>
    </rPh>
    <phoneticPr fontId="20"/>
  </si>
  <si>
    <t>保健師主査：大森　智子
副主査：齋藤　真由美
主任：高橋　美遥</t>
    <rPh sb="0" eb="3">
      <t>ホケンシ</t>
    </rPh>
    <rPh sb="3" eb="5">
      <t>シュサ</t>
    </rPh>
    <rPh sb="6" eb="8">
      <t>オオモリ</t>
    </rPh>
    <rPh sb="9" eb="11">
      <t>トモコ</t>
    </rPh>
    <rPh sb="12" eb="15">
      <t>フクシュサ</t>
    </rPh>
    <rPh sb="16" eb="18">
      <t>サイトウ</t>
    </rPh>
    <rPh sb="19" eb="22">
      <t>マユミ</t>
    </rPh>
    <rPh sb="23" eb="25">
      <t>シュニン</t>
    </rPh>
    <rPh sb="26" eb="28">
      <t>タカハシ</t>
    </rPh>
    <rPh sb="29" eb="30">
      <t>ミ</t>
    </rPh>
    <rPh sb="30" eb="31">
      <t>ハルカ</t>
    </rPh>
    <phoneticPr fontId="20"/>
  </si>
  <si>
    <t>0182-33-9601</t>
    <phoneticPr fontId="20"/>
  </si>
  <si>
    <t>富樫　瞳</t>
    <rPh sb="0" eb="2">
      <t>トガシ</t>
    </rPh>
    <rPh sb="3" eb="4">
      <t>ヒトミ</t>
    </rPh>
    <phoneticPr fontId="20"/>
  </si>
  <si>
    <t>ho.soumu@city.odate.lg.jp</t>
    <phoneticPr fontId="20"/>
  </si>
  <si>
    <t>細谷 友希乃
井上 美羽</t>
    <rPh sb="0" eb="2">
      <t>ホソヤ</t>
    </rPh>
    <rPh sb="3" eb="4">
      <t>トモ</t>
    </rPh>
    <rPh sb="5" eb="6">
      <t>ノ</t>
    </rPh>
    <rPh sb="7" eb="9">
      <t>イノウエ</t>
    </rPh>
    <rPh sb="10" eb="11">
      <t>ビ</t>
    </rPh>
    <rPh sb="11" eb="12">
      <t>ハネ</t>
    </rPh>
    <phoneticPr fontId="20"/>
  </si>
  <si>
    <t>kodomo@city.oga.lg.jp
hoken@city.oga.lg.jp</t>
    <phoneticPr fontId="20"/>
  </si>
  <si>
    <t>松倉　亜由子
高橋　由成</t>
    <rPh sb="0" eb="2">
      <t>マツクラ</t>
    </rPh>
    <rPh sb="3" eb="4">
      <t>ア</t>
    </rPh>
    <rPh sb="4" eb="5">
      <t>ユ</t>
    </rPh>
    <rPh sb="5" eb="6">
      <t>コ</t>
    </rPh>
    <rPh sb="7" eb="8">
      <t>コウ</t>
    </rPh>
    <rPh sb="8" eb="9">
      <t>ハシ</t>
    </rPh>
    <rPh sb="10" eb="11">
      <t>ユ</t>
    </rPh>
    <rPh sb="11" eb="12">
      <t>ナ</t>
    </rPh>
    <phoneticPr fontId="20"/>
  </si>
  <si>
    <t>kodomo-gr@city.yuzawa.lg.jp/kenko-gr@city.yuzawa.lg.jp</t>
    <phoneticPr fontId="20"/>
  </si>
  <si>
    <t>kenkou@city.kazuno.lg.jp</t>
    <phoneticPr fontId="20"/>
  </si>
  <si>
    <t>kenko@city.yurihonjo.lg.jp</t>
    <phoneticPr fontId="20"/>
  </si>
  <si>
    <t>感染症予防班
佐藤　理佳子</t>
  </si>
  <si>
    <t>堀井　美樹子
森川　悌一</t>
    <rPh sb="7" eb="9">
      <t>モリカワ</t>
    </rPh>
    <rPh sb="10" eb="12">
      <t>テイイチ</t>
    </rPh>
    <phoneticPr fontId="20"/>
  </si>
  <si>
    <t>kenkou@city.daisen.lg.jp</t>
    <phoneticPr fontId="20"/>
  </si>
  <si>
    <t>0187-73-6816
0187-62-9302</t>
    <phoneticPr fontId="20"/>
  </si>
  <si>
    <t>大友　　※４月のみ佐々木</t>
    <rPh sb="0" eb="2">
      <t>オオトモ</t>
    </rPh>
    <rPh sb="6" eb="7">
      <t>ガツ</t>
    </rPh>
    <rPh sb="9" eb="12">
      <t>ササキ</t>
    </rPh>
    <phoneticPr fontId="20"/>
  </si>
  <si>
    <t>kodomo-center@city.semboku.lg.jp/hoken@city.semboku.lg.jp</t>
    <phoneticPr fontId="20"/>
  </si>
  <si>
    <t>ksk-health@town.kosaka.lg.jp</t>
    <phoneticPr fontId="20"/>
  </si>
  <si>
    <t>齊藤　愛華</t>
    <rPh sb="0" eb="2">
      <t>サイトウ</t>
    </rPh>
    <rPh sb="3" eb="5">
      <t>マナカ</t>
    </rPh>
    <phoneticPr fontId="20"/>
  </si>
  <si>
    <t>［母子］大山　明日香　　　　　　　　　　　　　　［成人］狩元　菜乃花</t>
    <rPh sb="1" eb="3">
      <t>ボシ</t>
    </rPh>
    <rPh sb="4" eb="6">
      <t>オオヤマ</t>
    </rPh>
    <rPh sb="7" eb="10">
      <t>アスカ</t>
    </rPh>
    <rPh sb="25" eb="27">
      <t>セイジン</t>
    </rPh>
    <rPh sb="28" eb="29">
      <t>カリ</t>
    </rPh>
    <rPh sb="29" eb="30">
      <t>モト</t>
    </rPh>
    <rPh sb="31" eb="32">
      <t>ナ</t>
    </rPh>
    <rPh sb="32" eb="33">
      <t>ノ</t>
    </rPh>
    <rPh sb="33" eb="34">
      <t>ハナ</t>
    </rPh>
    <phoneticPr fontId="20"/>
  </si>
  <si>
    <t>kosodate@town.mitane.lg.jp/kenkou@town.mitane.lg.jp</t>
    <phoneticPr fontId="20"/>
  </si>
  <si>
    <t>0185-74-7759
0185-83-3857</t>
  </si>
  <si>
    <t>阿部梨沙</t>
    <rPh sb="0" eb="2">
      <t>アベ</t>
    </rPh>
    <rPh sb="2" eb="4">
      <t>リサ</t>
    </rPh>
    <phoneticPr fontId="20"/>
  </si>
  <si>
    <t>藤田　由美</t>
    <rPh sb="0" eb="2">
      <t>フジタ</t>
    </rPh>
    <rPh sb="3" eb="5">
      <t>ユミ</t>
    </rPh>
    <phoneticPr fontId="20"/>
  </si>
  <si>
    <t>hokenkaigo@town.gojome.lg.jp</t>
    <phoneticPr fontId="20"/>
  </si>
  <si>
    <t>hokensenta@town.hachirogata.lg.jp</t>
    <phoneticPr fontId="20"/>
  </si>
  <si>
    <t>安田　望</t>
    <rPh sb="0" eb="2">
      <t>ヤスダ</t>
    </rPh>
    <rPh sb="3" eb="4">
      <t>ノゾミ</t>
    </rPh>
    <phoneticPr fontId="20"/>
  </si>
  <si>
    <t>kenkou-center@town.akita-ikawa.lg.jp</t>
    <phoneticPr fontId="20"/>
  </si>
  <si>
    <t>髙森　友希</t>
    <rPh sb="0" eb="2">
      <t>タカモリ</t>
    </rPh>
    <rPh sb="3" eb="5">
      <t>ユキ</t>
    </rPh>
    <phoneticPr fontId="20"/>
  </si>
  <si>
    <t>g-hoken-c@vill.ogata.lg.jp</t>
    <phoneticPr fontId="20"/>
  </si>
  <si>
    <t>髙橋　まひる</t>
  </si>
  <si>
    <t>0182-47-3260</t>
    <phoneticPr fontId="20"/>
  </si>
  <si>
    <t>帯状疱疹</t>
    <rPh sb="0" eb="2">
      <t>タイジョウ</t>
    </rPh>
    <rPh sb="2" eb="4">
      <t>ホウシン</t>
    </rPh>
    <phoneticPr fontId="40"/>
  </si>
  <si>
    <t>組換えワクチン</t>
    <rPh sb="0" eb="2">
      <t>クミカ</t>
    </rPh>
    <phoneticPr fontId="40"/>
  </si>
  <si>
    <t>生ワクチン</t>
    <rPh sb="0" eb="1">
      <t>ナマ</t>
    </rPh>
    <phoneticPr fontId="40"/>
  </si>
  <si>
    <t>組
換
え</t>
    <rPh sb="0" eb="1">
      <t>グミ</t>
    </rPh>
    <rPh sb="2" eb="3">
      <t>カン</t>
    </rPh>
    <phoneticPr fontId="20"/>
  </si>
  <si>
    <t>　帯状疱疹</t>
    <rPh sb="1" eb="3">
      <t>タイジョウ</t>
    </rPh>
    <rPh sb="3" eb="5">
      <t>ホウシン</t>
    </rPh>
    <phoneticPr fontId="20"/>
  </si>
  <si>
    <t>生
ワ
ク</t>
    <rPh sb="0" eb="1">
      <t>ナマ</t>
    </rPh>
    <phoneticPr fontId="20"/>
  </si>
  <si>
    <t>インフルエンザ及び新型コロナの実施期間は10月～2月</t>
    <phoneticPr fontId="20"/>
  </si>
  <si>
    <t>インフルエンザ実施期間10月～2月　　　　　　　　　　　　　　　　　　新型コロナウイルス感染症の実施期間は10月～3月</t>
    <rPh sb="35" eb="37">
      <t>シンガタ</t>
    </rPh>
    <rPh sb="44" eb="47">
      <t>カンセンショウ</t>
    </rPh>
    <rPh sb="48" eb="50">
      <t>ジッシ</t>
    </rPh>
    <rPh sb="50" eb="52">
      <t>キカン</t>
    </rPh>
    <phoneticPr fontId="20"/>
  </si>
  <si>
    <t>健康づくり課</t>
    <rPh sb="0" eb="2">
      <t>ケンコウ</t>
    </rPh>
    <rPh sb="5" eb="6">
      <t>カ</t>
    </rPh>
    <phoneticPr fontId="20"/>
  </si>
  <si>
    <t>能代市字腹鞁ノ沢１９－３</t>
    <rPh sb="0" eb="3">
      <t>ノシロシ</t>
    </rPh>
    <rPh sb="3" eb="4">
      <t>ジ</t>
    </rPh>
    <rPh sb="4" eb="5">
      <t>ハラ</t>
    </rPh>
    <rPh sb="5" eb="6">
      <t>ビ</t>
    </rPh>
    <rPh sb="7" eb="8">
      <t>サワ</t>
    </rPh>
    <phoneticPr fontId="20"/>
  </si>
  <si>
    <t>杉本 萌</t>
    <rPh sb="0" eb="2">
      <t>スギモト</t>
    </rPh>
    <rPh sb="3" eb="4">
      <t>ハジメ</t>
    </rPh>
    <phoneticPr fontId="20"/>
  </si>
  <si>
    <t>一般</t>
    <rPh sb="0" eb="2">
      <t>イッパン</t>
    </rPh>
    <phoneticPr fontId="40"/>
  </si>
  <si>
    <t>保健課</t>
    <rPh sb="0" eb="2">
      <t>ホケン</t>
    </rPh>
    <rPh sb="2" eb="3">
      <t>カ</t>
    </rPh>
    <phoneticPr fontId="20"/>
  </si>
  <si>
    <t>【インフルエンザ（高齢者）・高齢者用肺炎球菌・コロナ・帯状疱疹】 生活保護受給世帯は全額助成</t>
    <rPh sb="27" eb="31">
      <t>タイジョウホウシン</t>
    </rPh>
    <rPh sb="33" eb="35">
      <t>セイカツ</t>
    </rPh>
    <rPh sb="35" eb="37">
      <t>ホゴ</t>
    </rPh>
    <rPh sb="37" eb="39">
      <t>ジュキュウ</t>
    </rPh>
    <rPh sb="39" eb="41">
      <t>セタイ</t>
    </rPh>
    <rPh sb="42" eb="44">
      <t>ゼンガク</t>
    </rPh>
    <rPh sb="44" eb="46">
      <t>ジョセイ</t>
    </rPh>
    <phoneticPr fontId="20"/>
  </si>
  <si>
    <t>総務・予防係  村岡　</t>
    <rPh sb="0" eb="2">
      <t>ソウム</t>
    </rPh>
    <rPh sb="3" eb="5">
      <t>ヨボウ</t>
    </rPh>
    <rPh sb="5" eb="6">
      <t>カカリ</t>
    </rPh>
    <rPh sb="8" eb="10">
      <t>ムラオカ</t>
    </rPh>
    <phoneticPr fontId="20"/>
  </si>
  <si>
    <t>018-3201</t>
  </si>
  <si>
    <t>0185-79-2113</t>
  </si>
  <si>
    <t>石田郁</t>
    <rPh sb="0" eb="3">
      <t>イシダイク</t>
    </rPh>
    <phoneticPr fontId="20"/>
  </si>
  <si>
    <t>kenkou@town.fujisato.lg.jp</t>
  </si>
  <si>
    <t>hoken@town.happo.lg.jp/abe.risa@town.happo.lg.jp</t>
  </si>
  <si>
    <t>一般（井川町診療所）</t>
    <rPh sb="0" eb="2">
      <t>イッパン</t>
    </rPh>
    <rPh sb="3" eb="6">
      <t>イカワマチ</t>
    </rPh>
    <rPh sb="6" eb="9">
      <t>シンリョウショ</t>
    </rPh>
    <phoneticPr fontId="40"/>
  </si>
  <si>
    <t>一般（井川町診療所以外）</t>
    <rPh sb="0" eb="2">
      <t>イッパン</t>
    </rPh>
    <rPh sb="3" eb="9">
      <t>イカワマチシンリョウショ</t>
    </rPh>
    <rPh sb="9" eb="11">
      <t>イガイ</t>
    </rPh>
    <phoneticPr fontId="40"/>
  </si>
  <si>
    <t>・【インフルエンザ（高齢者）・高齢者用肺炎球菌・新型コロナウイルス感染症・帯状疱疹】生保受給者は全額助成。
・接種料金が委託料に満たない場合はその金額。
・【帯状疱疹】組換えワクチンは、井川町診療所で接種した場合15,000円助成、井川町診療所以外の医療機関で接種した場合10,000円助成。生ワクチンは接種場所にかかわらず5,000円助成。
・押印の省略不可。</t>
    <rPh sb="24" eb="26">
      <t>シンガタ</t>
    </rPh>
    <rPh sb="33" eb="36">
      <t>カンセンショウ</t>
    </rPh>
    <rPh sb="42" eb="47">
      <t>セイホジュキュウシャ</t>
    </rPh>
    <rPh sb="48" eb="52">
      <t>ゼンガクジョセイ</t>
    </rPh>
    <rPh sb="55" eb="59">
      <t>セッシュリョウキン</t>
    </rPh>
    <rPh sb="60" eb="63">
      <t>イタクリョウ</t>
    </rPh>
    <rPh sb="64" eb="65">
      <t>ミ</t>
    </rPh>
    <rPh sb="68" eb="70">
      <t>バアイ</t>
    </rPh>
    <rPh sb="73" eb="75">
      <t>キンガク</t>
    </rPh>
    <rPh sb="79" eb="83">
      <t>タイジョウホウシン</t>
    </rPh>
    <rPh sb="84" eb="86">
      <t>クミカ</t>
    </rPh>
    <rPh sb="93" eb="96">
      <t>イカワマチ</t>
    </rPh>
    <rPh sb="96" eb="99">
      <t>シンリョウショ</t>
    </rPh>
    <rPh sb="100" eb="102">
      <t>セッシュ</t>
    </rPh>
    <rPh sb="104" eb="106">
      <t>バアイ</t>
    </rPh>
    <rPh sb="112" eb="113">
      <t>エン</t>
    </rPh>
    <rPh sb="113" eb="115">
      <t>ジョセイ</t>
    </rPh>
    <rPh sb="116" eb="122">
      <t>イカワマチシンリョウショ</t>
    </rPh>
    <rPh sb="122" eb="124">
      <t>イガイ</t>
    </rPh>
    <rPh sb="125" eb="129">
      <t>イリョウキカン</t>
    </rPh>
    <rPh sb="130" eb="132">
      <t>セッシュ</t>
    </rPh>
    <rPh sb="134" eb="136">
      <t>バアイ</t>
    </rPh>
    <rPh sb="142" eb="143">
      <t>エン</t>
    </rPh>
    <rPh sb="143" eb="145">
      <t>ジョセイ</t>
    </rPh>
    <rPh sb="146" eb="147">
      <t>ナマ</t>
    </rPh>
    <rPh sb="152" eb="156">
      <t>セッシュバショ</t>
    </rPh>
    <rPh sb="167" eb="168">
      <t>エン</t>
    </rPh>
    <rPh sb="168" eb="170">
      <t>ジョセイ</t>
    </rPh>
    <rPh sb="173" eb="175">
      <t>オウイン</t>
    </rPh>
    <rPh sb="176" eb="180">
      <t>ショウリャクフカ</t>
    </rPh>
    <phoneticPr fontId="40"/>
  </si>
  <si>
    <t>016-0157</t>
    <phoneticPr fontId="20"/>
  </si>
  <si>
    <t>0185-58-2838</t>
    <phoneticPr fontId="40"/>
  </si>
  <si>
    <t>0187-43-2252</t>
    <phoneticPr fontId="20"/>
  </si>
  <si>
    <t>kenkou@city.noshiro.lg.jp</t>
    <phoneticPr fontId="20"/>
  </si>
  <si>
    <t>0185-58-2930</t>
    <phoneticPr fontId="20"/>
  </si>
  <si>
    <t>0184-32-3002</t>
    <phoneticPr fontId="40"/>
  </si>
  <si>
    <t>【インフルエンザ（高齢者）・高齢者用肺炎球菌・新型コロナウイルス感染症・帯状疱疹】 生活保護受給者は全額助成。押印を省略する場合、余白に「発行責任者職名・氏名、発行担当者職名・氏名、連絡先電話番号」を記載すること。</t>
    <rPh sb="23" eb="25">
      <t>シンガタ</t>
    </rPh>
    <rPh sb="32" eb="35">
      <t>カンセンショウ</t>
    </rPh>
    <rPh sb="36" eb="40">
      <t>タイジョウホウシン</t>
    </rPh>
    <rPh sb="42" eb="46">
      <t>セイカツホゴ</t>
    </rPh>
    <phoneticPr fontId="20"/>
  </si>
  <si>
    <t>【インフルエンザ（高齢者）・高齢者用肺炎球菌・新型コロナウイルス感染症・帯状疱疹】生活保護市全額補助
押印を省略する場合、余白に「発行責任者職名・氏名、担当者職名・氏名及び連絡先電話番号」を記載すること。</t>
    <rPh sb="23" eb="25">
      <t>シンガタ</t>
    </rPh>
    <rPh sb="32" eb="35">
      <t>カンセンショウ</t>
    </rPh>
    <rPh sb="36" eb="38">
      <t>タイジョウ</t>
    </rPh>
    <rPh sb="38" eb="40">
      <t>ホウシン</t>
    </rPh>
    <rPh sb="41" eb="43">
      <t>セイカツ</t>
    </rPh>
    <rPh sb="43" eb="45">
      <t>ホゴ</t>
    </rPh>
    <rPh sb="45" eb="46">
      <t>シ</t>
    </rPh>
    <phoneticPr fontId="20"/>
  </si>
  <si>
    <t>【インフルエンザ（高齢者）・高齢者用肺炎球菌・新型コロナウイルス・帯状疱疹】 生保は各医療機関接種料金全額。料金が委託料に満たない場合その金額。
医療法人に属する医療機関は法人の代表者名と法人印により請求
押印を省略する場合、余白に「発行責任者職名・氏名、担当者職名・氏名、連絡先電話番号」を記載すること。</t>
    <rPh sb="23" eb="25">
      <t>シンガタ</t>
    </rPh>
    <rPh sb="33" eb="37">
      <t>タイジョウホウシン</t>
    </rPh>
    <phoneticPr fontId="20"/>
  </si>
  <si>
    <t>【インフルエンザ（高齢者）・高齢者用肺炎球菌・新型コロナウイルス感染症・帯状疱疹】 生活保護受給世帯は全額助成</t>
    <rPh sb="23" eb="25">
      <t>シンガタ</t>
    </rPh>
    <rPh sb="32" eb="35">
      <t>カンセンショウ</t>
    </rPh>
    <rPh sb="36" eb="38">
      <t>タイジョウ</t>
    </rPh>
    <rPh sb="38" eb="40">
      <t>ホウシン</t>
    </rPh>
    <rPh sb="42" eb="44">
      <t>セイカツ</t>
    </rPh>
    <rPh sb="44" eb="46">
      <t>ホゴ</t>
    </rPh>
    <rPh sb="46" eb="48">
      <t>ジュキュウ</t>
    </rPh>
    <rPh sb="48" eb="50">
      <t>セタイ</t>
    </rPh>
    <rPh sb="51" eb="53">
      <t>ゼンガク</t>
    </rPh>
    <rPh sb="53" eb="55">
      <t>ジョセイ</t>
    </rPh>
    <phoneticPr fontId="20"/>
  </si>
  <si>
    <t xml:space="preserve">【インフルエンザ（高齢者）・高齢者用肺炎球菌・新型コロナウイルス・帯状疱疹】 対象者のうち、生保は全額負担
債権者が法人の場合、押印省略可。その場合、「医療機関名、所在地、氏名、請求書の発行責任者、担当者氏名、連絡先電話番号」を記載すること。  </t>
    <rPh sb="23" eb="25">
      <t>シンガタ</t>
    </rPh>
    <rPh sb="33" eb="35">
      <t>タイジョウ</t>
    </rPh>
    <rPh sb="35" eb="37">
      <t>ホウシン</t>
    </rPh>
    <rPh sb="39" eb="42">
      <t>タイショウシャ</t>
    </rPh>
    <phoneticPr fontId="20"/>
  </si>
  <si>
    <t>高齢者予防接種：渡邊さやか
新型コロナウイルスワクチン：小野雄平</t>
    <rPh sb="0" eb="3">
      <t>コウレイシャ</t>
    </rPh>
    <rPh sb="3" eb="5">
      <t>ヨボウ</t>
    </rPh>
    <rPh sb="5" eb="7">
      <t>セッシュ</t>
    </rPh>
    <rPh sb="8" eb="10">
      <t>ワタナベ</t>
    </rPh>
    <rPh sb="14" eb="16">
      <t>シンガタ</t>
    </rPh>
    <rPh sb="28" eb="30">
      <t>オノ</t>
    </rPh>
    <rPh sb="30" eb="32">
      <t>ユウヘイ</t>
    </rPh>
    <phoneticPr fontId="20"/>
  </si>
  <si>
    <t>kenkou@city.kitaakita.lg.jp</t>
    <phoneticPr fontId="41"/>
  </si>
  <si>
    <t xml:space="preserve">【インフルエンザ（高齢者）・高齢者用肺炎球菌・新型コロナウイルス感染症・帯状疱疹】 生活保護受給者は全額助成。接種料金が委託料に満たない場合はその金額。　 債権者が法人の場合、押印省略可。その場合、「医療機関名、所在地、氏名、請求書の発行責任者、担当者氏名、連絡先電話番号」を記載すること。 </t>
    <rPh sb="23" eb="25">
      <t>シンガタ</t>
    </rPh>
    <rPh sb="32" eb="35">
      <t>カンセンショウ</t>
    </rPh>
    <rPh sb="36" eb="40">
      <t>タイジョウホウシン</t>
    </rPh>
    <rPh sb="42" eb="46">
      <t>セイカツホゴ</t>
    </rPh>
    <rPh sb="46" eb="49">
      <t>ジュキュウシャ</t>
    </rPh>
    <phoneticPr fontId="20"/>
  </si>
  <si>
    <t>【インフルエンザ（高齢者）・高齢者用肺炎球菌・新型コロナ（高齢者）・帯状疱疹】 生活保護受給世帯は全額助成</t>
    <rPh sb="23" eb="25">
      <t>シンガタ</t>
    </rPh>
    <rPh sb="29" eb="32">
      <t>コウレイシャ</t>
    </rPh>
    <rPh sb="34" eb="36">
      <t>タイジョウ</t>
    </rPh>
    <rPh sb="36" eb="38">
      <t>ホウシン</t>
    </rPh>
    <phoneticPr fontId="20"/>
  </si>
  <si>
    <t>【インフルエンザ（高齢者）・高齢者用肺炎球菌・新型コロナウイルス感染症・帯状疱疹】 全額助成：生活保護以外の一般の方も全額助成となります。 ［実費徴収免除者］欄に各医療機関の接種料金を入力してください。請求書を印刷後、接種件数の内訳を手書きにて再掲願います→例【一般○○人】【生保○人】</t>
    <rPh sb="23" eb="25">
      <t>シンガタ</t>
    </rPh>
    <rPh sb="32" eb="35">
      <t>カンセンショウ</t>
    </rPh>
    <rPh sb="36" eb="38">
      <t>タイジョウ</t>
    </rPh>
    <rPh sb="38" eb="40">
      <t>ホウシン</t>
    </rPh>
    <rPh sb="42" eb="44">
      <t>ゼンガク</t>
    </rPh>
    <rPh sb="44" eb="46">
      <t>ジョセイ</t>
    </rPh>
    <rPh sb="81" eb="84">
      <t>カクイリョウ</t>
    </rPh>
    <rPh sb="84" eb="86">
      <t>キカン</t>
    </rPh>
    <rPh sb="87" eb="89">
      <t>セッシュ</t>
    </rPh>
    <rPh sb="89" eb="91">
      <t>リョウキン</t>
    </rPh>
    <rPh sb="92" eb="94">
      <t>ニュウリョク</t>
    </rPh>
    <rPh sb="101" eb="104">
      <t>セイキュウショ</t>
    </rPh>
    <rPh sb="105" eb="107">
      <t>インサツ</t>
    </rPh>
    <rPh sb="107" eb="108">
      <t>ゴ</t>
    </rPh>
    <rPh sb="109" eb="111">
      <t>セッシュ</t>
    </rPh>
    <rPh sb="111" eb="113">
      <t>ケンスウ</t>
    </rPh>
    <rPh sb="114" eb="116">
      <t>ウチワケ</t>
    </rPh>
    <rPh sb="117" eb="119">
      <t>テガ</t>
    </rPh>
    <rPh sb="122" eb="124">
      <t>サイケイ</t>
    </rPh>
    <rPh sb="124" eb="125">
      <t>ネガ</t>
    </rPh>
    <rPh sb="129" eb="130">
      <t>レイ</t>
    </rPh>
    <rPh sb="141" eb="142">
      <t>ニン</t>
    </rPh>
    <phoneticPr fontId="20"/>
  </si>
  <si>
    <t>インフルエンザ及び新型コロナウイルスの実施期間は10月～2月</t>
    <rPh sb="7" eb="8">
      <t>オヨ</t>
    </rPh>
    <rPh sb="9" eb="11">
      <t>シンガタ</t>
    </rPh>
    <phoneticPr fontId="20"/>
  </si>
  <si>
    <t>【インフルエンザ（高齢者）・高齢者用肺炎球菌・新型コロナウイルス（高齢者）・帯状疱疹】 生活保護受給者は全額助成。接種料金が委託料に満たない場合はその金額。
【押印を省略する場合】余白に「発行責任者職名・氏名、担当者職名・氏名及び連絡先電話番号」を記載すること。</t>
    <rPh sb="14" eb="17">
      <t>コウレイシャ</t>
    </rPh>
    <rPh sb="23" eb="25">
      <t>シンガタ</t>
    </rPh>
    <rPh sb="33" eb="36">
      <t>コウレイシャ</t>
    </rPh>
    <rPh sb="38" eb="40">
      <t>タイジョウ</t>
    </rPh>
    <rPh sb="40" eb="42">
      <t>ホウシン</t>
    </rPh>
    <rPh sb="44" eb="46">
      <t>セイカツ</t>
    </rPh>
    <rPh sb="46" eb="48">
      <t>ホゴ</t>
    </rPh>
    <rPh sb="48" eb="51">
      <t>ジュキュウシャ</t>
    </rPh>
    <rPh sb="52" eb="56">
      <t>ゼンガクジョセイ</t>
    </rPh>
    <phoneticPr fontId="20"/>
  </si>
  <si>
    <t>【インフルエンザ（高齢者）・高齢者用肺炎球菌・新型コロナ・帯状疱疹】 生活保護法による被保護世帯に属する者は全額助成</t>
    <rPh sb="14" eb="17">
      <t>コウレイシャ</t>
    </rPh>
    <rPh sb="23" eb="28">
      <t>シンガタ</t>
    </rPh>
    <rPh sb="35" eb="37">
      <t>セイカツ</t>
    </rPh>
    <rPh sb="37" eb="40">
      <t>ホゴホウ</t>
    </rPh>
    <rPh sb="43" eb="44">
      <t>ヒ</t>
    </rPh>
    <rPh sb="44" eb="46">
      <t>ホゴ</t>
    </rPh>
    <rPh sb="46" eb="48">
      <t>セタイ</t>
    </rPh>
    <rPh sb="49" eb="50">
      <t>ゾク</t>
    </rPh>
    <rPh sb="52" eb="53">
      <t>モノ</t>
    </rPh>
    <rPh sb="54" eb="56">
      <t>ゼンガク</t>
    </rPh>
    <rPh sb="56" eb="58">
      <t>ジョセイ</t>
    </rPh>
    <phoneticPr fontId="20"/>
  </si>
  <si>
    <t>南秋田郡八郎潟町字大道８0</t>
    <rPh sb="0" eb="4">
      <t>ミナミアキタグン</t>
    </rPh>
    <rPh sb="4" eb="8">
      <t>ハチロウガタマチ</t>
    </rPh>
    <rPh sb="8" eb="9">
      <t>アザ</t>
    </rPh>
    <rPh sb="9" eb="11">
      <t>オオミチ</t>
    </rPh>
    <phoneticPr fontId="20"/>
  </si>
  <si>
    <t>【インフルエンザ（高齢者）・高齢者用肺炎球菌・新型コロナウイルス感染症・帯状疱疹】 生保全額補助。接種料金が委託料に満たない場合はその金額</t>
    <rPh sb="23" eb="25">
      <t>シンガタ</t>
    </rPh>
    <rPh sb="32" eb="35">
      <t>カンセンショウ</t>
    </rPh>
    <rPh sb="36" eb="38">
      <t>タイジョウ</t>
    </rPh>
    <rPh sb="38" eb="40">
      <t>ホウシン</t>
    </rPh>
    <phoneticPr fontId="20"/>
  </si>
  <si>
    <t>【インフルエンザ（高齢者）・高齢者用肺炎球菌・新型コロナ・帯状疱疹】 生保は各医療機関接種料金による。他の予防接種と請求書を分ける。</t>
    <rPh sb="23" eb="25">
      <t>シンガタ</t>
    </rPh>
    <rPh sb="29" eb="33">
      <t>タイジョウホウシン</t>
    </rPh>
    <phoneticPr fontId="20"/>
  </si>
  <si>
    <t>【インフルエンザ（高齢者）・高齢者用肺炎球菌・新型コロナウイルス感染症（高齢者）・帯状疱疹】 生活保護世帯は全額助成
押印を省略する場合、余白に「発行責任者職名・氏名、発行担当者職名・氏名、連絡先電話番号」を記載すること。</t>
    <rPh sb="36" eb="39">
      <t>コウレイシャ</t>
    </rPh>
    <phoneticPr fontId="20"/>
  </si>
  <si>
    <t>【インフルエンザ（高齢者）・高齢者用肺炎球菌・新型コロナウイルス（高齢者）・帯状疱疹】 生保は全額補助。インフルエンザと他の予防接種の請求請求書を分ける。</t>
    <rPh sb="23" eb="25">
      <t>シンガタ</t>
    </rPh>
    <rPh sb="33" eb="36">
      <t>コウレイシャ</t>
    </rPh>
    <rPh sb="38" eb="40">
      <t>タイジョウ</t>
    </rPh>
    <rPh sb="40" eb="42">
      <t>ホウシン</t>
    </rPh>
    <rPh sb="60" eb="61">
      <t>ホカ</t>
    </rPh>
    <rPh sb="62" eb="64">
      <t>ヨボウ</t>
    </rPh>
    <rPh sb="64" eb="66">
      <t>セッシュ</t>
    </rPh>
    <rPh sb="67" eb="69">
      <t>セイキュウ</t>
    </rPh>
    <phoneticPr fontId="20"/>
  </si>
  <si>
    <t>0185-24-3400</t>
    <phoneticPr fontId="20"/>
  </si>
  <si>
    <t>0183-73-2124</t>
    <phoneticPr fontId="40"/>
  </si>
  <si>
    <t>0187-62-9301</t>
    <phoneticPr fontId="20"/>
  </si>
  <si>
    <t>018-2303</t>
    <phoneticPr fontId="20"/>
  </si>
  <si>
    <t>山本郡三種町森岳字上台９３－５</t>
    <rPh sb="0" eb="2">
      <t>ヤマモト</t>
    </rPh>
    <rPh sb="2" eb="3">
      <t>グン</t>
    </rPh>
    <rPh sb="3" eb="6">
      <t>ミタネチョウ</t>
    </rPh>
    <rPh sb="6" eb="8">
      <t>モリタケ</t>
    </rPh>
    <rPh sb="8" eb="9">
      <t>アザ</t>
    </rPh>
    <rPh sb="9" eb="10">
      <t>ウエ</t>
    </rPh>
    <rPh sb="10" eb="11">
      <t>ダイ</t>
    </rPh>
    <phoneticPr fontId="20"/>
  </si>
  <si>
    <t>0185-83-5555</t>
    <phoneticPr fontId="20"/>
  </si>
  <si>
    <t>美郷町長　様</t>
    <phoneticPr fontId="20"/>
  </si>
  <si>
    <t>にかほ市長　様　</t>
    <phoneticPr fontId="20"/>
  </si>
  <si>
    <t>子育て健康課 健康推進班</t>
    <rPh sb="0" eb="2">
      <t>コソダ</t>
    </rPh>
    <rPh sb="1" eb="3">
      <t>ケンコウ</t>
    </rPh>
    <rPh sb="3" eb="4">
      <t>カ</t>
    </rPh>
    <rPh sb="5" eb="7">
      <t>ケンコウ</t>
    </rPh>
    <rPh sb="7" eb="9">
      <t>スイシン</t>
    </rPh>
    <rPh sb="9" eb="10">
      <t>ハン</t>
    </rPh>
    <phoneticPr fontId="20"/>
  </si>
  <si>
    <t>健康対策課</t>
    <rPh sb="0" eb="2">
      <t>ケンコウ</t>
    </rPh>
    <rPh sb="2" eb="4">
      <t>タイサク</t>
    </rPh>
    <rPh sb="4" eb="5">
      <t>カ</t>
    </rPh>
    <phoneticPr fontId="20"/>
  </si>
  <si>
    <t>健康福祉部健康増進センター</t>
    <rPh sb="0" eb="2">
      <t>ケンコウ</t>
    </rPh>
    <rPh sb="2" eb="5">
      <t>フクシブ</t>
    </rPh>
    <rPh sb="5" eb="7">
      <t>ケンコウ</t>
    </rPh>
    <rPh sb="7" eb="9">
      <t>ゾウシン</t>
    </rPh>
    <phoneticPr fontId="20"/>
  </si>
  <si>
    <t>健康推進課保健係</t>
    <rPh sb="0" eb="2">
      <t>ケンコウ</t>
    </rPh>
    <rPh sb="2" eb="5">
      <t>スイシンカ</t>
    </rPh>
    <rPh sb="5" eb="7">
      <t>ホケン</t>
    </rPh>
    <rPh sb="7" eb="8">
      <t>カカリ</t>
    </rPh>
    <phoneticPr fontId="20"/>
  </si>
  <si>
    <t>健康推進課</t>
    <rPh sb="0" eb="2">
      <t>ケンコウ</t>
    </rPh>
    <rPh sb="2" eb="4">
      <t>スイシン</t>
    </rPh>
    <rPh sb="4" eb="5">
      <t>カ</t>
    </rPh>
    <phoneticPr fontId="20"/>
  </si>
  <si>
    <t>【インフルエンザ（高齢者）・高齢者用肺炎球菌・新型コロナワクチン（高齢者）・帯状疱疹】生保世帯全額助成
押印不要。ただし、余白に「発行責任者職名・氏名、担当者職名・氏名及び連絡先電話番号」を記載すること。発行責任者等記載しない場合は要押印。</t>
    <rPh sb="23" eb="25">
      <t>シンガタ</t>
    </rPh>
    <rPh sb="33" eb="36">
      <t>コウレイシャ</t>
    </rPh>
    <rPh sb="38" eb="40">
      <t>タイジョウ</t>
    </rPh>
    <rPh sb="40" eb="42">
      <t>ホウシン</t>
    </rPh>
    <rPh sb="43" eb="45">
      <t>セイホ</t>
    </rPh>
    <rPh sb="49" eb="51">
      <t>ジョセイ</t>
    </rPh>
    <rPh sb="54" eb="56">
      <t>フヨウ</t>
    </rPh>
    <rPh sb="102" eb="104">
      <t>ハッコウ</t>
    </rPh>
    <rPh sb="104" eb="107">
      <t>セキニンシャ</t>
    </rPh>
    <rPh sb="107" eb="108">
      <t>トウ</t>
    </rPh>
    <rPh sb="108" eb="110">
      <t>キサイ</t>
    </rPh>
    <rPh sb="113" eb="115">
      <t>バアイ</t>
    </rPh>
    <rPh sb="116" eb="117">
      <t>ヨウ</t>
    </rPh>
    <rPh sb="117" eb="119">
      <t>オウイン</t>
    </rPh>
    <phoneticPr fontId="20"/>
  </si>
  <si>
    <t>【インフルエンザ（高齢者）・新型コロナウイルス感染症・帯状疱疹】生保受給者・中国残留邦人の方は無料。
【高齢者用肺炎球菌】生保受給者・中国残留邦人の方は無料
押印なしの場合は「発行責任者及び担当者」の氏名及び連絡先を明記する。事務担当者から在籍確認の電話をする場合があります。</t>
    <rPh sb="14" eb="16">
      <t>シンガタ</t>
    </rPh>
    <rPh sb="23" eb="26">
      <t>カンセンショウ</t>
    </rPh>
    <phoneticPr fontId="20"/>
  </si>
  <si>
    <t>【インフルエンザ（高齢者）・高齢者用肺炎球菌・コロナ・帯状疱疹】 生活保護受給世帯は全額助成
R7～押印不要</t>
    <rPh sb="33" eb="35">
      <t>セイカツ</t>
    </rPh>
    <rPh sb="35" eb="37">
      <t>ホゴ</t>
    </rPh>
    <rPh sb="37" eb="39">
      <t>ジュキュウ</t>
    </rPh>
    <rPh sb="39" eb="41">
      <t>セタイ</t>
    </rPh>
    <rPh sb="42" eb="44">
      <t>ゼンガク</t>
    </rPh>
    <rPh sb="44" eb="46">
      <t>ジョセイ</t>
    </rPh>
    <rPh sb="50" eb="52">
      <t>オウイン</t>
    </rPh>
    <rPh sb="52" eb="54">
      <t>フヨウ</t>
    </rPh>
    <phoneticPr fontId="20"/>
  </si>
  <si>
    <t>【インフルエンザ（高齢者）・高齢者用肺炎球菌・新型コロナ（高齢者）・帯状疱疹】生保全額助成。接種料金が委託料に満たない場合はその金額</t>
    <rPh sb="23" eb="25">
      <t>シンガタ</t>
    </rPh>
    <rPh sb="29" eb="32">
      <t>コウレイシャ</t>
    </rPh>
    <phoneticPr fontId="20"/>
  </si>
  <si>
    <t>【インフルエンザ（高齢者）・高齢者用肺炎球菌・新型コロナ・帯状疱疹】 他のワクチンと請求書を分ける。生保は全額負担。</t>
    <rPh sb="18" eb="20">
      <t>ハイエン</t>
    </rPh>
    <rPh sb="20" eb="22">
      <t>キュウキン</t>
    </rPh>
    <rPh sb="23" eb="25">
      <t>シンガタ</t>
    </rPh>
    <rPh sb="35" eb="36">
      <t>タ</t>
    </rPh>
    <rPh sb="42" eb="45">
      <t>セイキュウショ</t>
    </rPh>
    <rPh sb="46" eb="47">
      <t>ワ</t>
    </rPh>
    <rPh sb="50" eb="52">
      <t>セイホ</t>
    </rPh>
    <rPh sb="53" eb="55">
      <t>ゼンガク</t>
    </rPh>
    <rPh sb="55" eb="57">
      <t>フタン</t>
    </rPh>
    <phoneticPr fontId="11"/>
  </si>
  <si>
    <t>【インフルエンザ（高齢者）・高齢者用肺炎球菌・新型コロナ・帯状疱疹】  生活保護受給世帯は全額助成。接種料が委託料に満たない場合はその金額。予診料の設定はなし。請求書は、Ａ類疾病と分けてB類疾病をまとめて1枚にして提出する。実施報告書兼請求書は押印必要なし。</t>
    <rPh sb="23" eb="25">
      <t>シンガタ</t>
    </rPh>
    <rPh sb="29" eb="33">
      <t>タイジョウホウシン</t>
    </rPh>
    <rPh sb="94" eb="97">
      <t>ルイシッペイ</t>
    </rPh>
    <rPh sb="103" eb="104">
      <t>マイ</t>
    </rPh>
    <rPh sb="112" eb="114">
      <t>ジッシ</t>
    </rPh>
    <rPh sb="114" eb="117">
      <t>ホウコクショ</t>
    </rPh>
    <rPh sb="117" eb="118">
      <t>ケン</t>
    </rPh>
    <rPh sb="118" eb="121">
      <t>セイキュウショ</t>
    </rPh>
    <rPh sb="122" eb="124">
      <t>オウイン</t>
    </rPh>
    <rPh sb="124" eb="126">
      <t>ヒツヨウ</t>
    </rPh>
    <phoneticPr fontId="20"/>
  </si>
  <si>
    <t>一般</t>
    <rPh sb="0" eb="2">
      <t>イッパン</t>
    </rPh>
    <phoneticPr fontId="20"/>
  </si>
  <si>
    <t>一般(村国保診療所以外)</t>
    <rPh sb="0" eb="2">
      <t>イッパン</t>
    </rPh>
    <phoneticPr fontId="20"/>
  </si>
  <si>
    <t>一般(村国保診療所)</t>
    <rPh sb="0" eb="2">
      <t>イッパン</t>
    </rPh>
    <phoneticPr fontId="20"/>
  </si>
  <si>
    <t>65-74歳</t>
    <rPh sb="5" eb="6">
      <t>サイ</t>
    </rPh>
    <phoneticPr fontId="40"/>
  </si>
  <si>
    <t>75歳以上</t>
    <rPh sb="2" eb="5">
      <t>サイイジョウ</t>
    </rPh>
    <phoneticPr fontId="20"/>
  </si>
  <si>
    <t>未定</t>
    <rPh sb="0" eb="2">
      <t>ミテイ</t>
    </rPh>
    <phoneticPr fontId="20"/>
  </si>
  <si>
    <t>未定</t>
    <rPh sb="0" eb="2">
      <t>ミテイ</t>
    </rPh>
    <phoneticPr fontId="20"/>
  </si>
  <si>
    <t>・接種料金は、医療機関が設定する接種料金（ただし、生活保護受給者の料金は、インフルエンザ（高齢者）は5,291円、高齢者用肺炎球菌は11,561円、新型コロナウイルス感染症は15,741円、帯状疱疹（組換え）は21,791円、帯状疱疹（生）8,591が上限）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※ｲﾝﾌﾙｴﾝｻﾞ、肺炎球菌、新型コロナウイルス感染症、帯状疱疹のいずれも、接種料金が委託料に満たない場合はその金額を委託料として請求してください。</t>
    <rPh sb="74" eb="76">
      <t>シンガタ</t>
    </rPh>
    <rPh sb="83" eb="86">
      <t>カンセンショウ</t>
    </rPh>
    <rPh sb="93" eb="94">
      <t>エン</t>
    </rPh>
    <rPh sb="95" eb="99">
      <t>タイジョウホウシン</t>
    </rPh>
    <rPh sb="100" eb="102">
      <t>クミカ</t>
    </rPh>
    <rPh sb="111" eb="112">
      <t>エン</t>
    </rPh>
    <rPh sb="113" eb="117">
      <t>タイジョウホウシン</t>
    </rPh>
    <rPh sb="118" eb="119">
      <t>ナマ</t>
    </rPh>
    <rPh sb="147" eb="149">
      <t>オウイン</t>
    </rPh>
    <rPh sb="150" eb="152">
      <t>フヨウ</t>
    </rPh>
    <rPh sb="157" eb="159">
      <t>ランガイ</t>
    </rPh>
    <rPh sb="276" eb="278">
      <t>シンガタ</t>
    </rPh>
    <rPh sb="285" eb="288">
      <t>カンセンショウ</t>
    </rPh>
    <rPh sb="289" eb="293">
      <t>タイジョウホウシン</t>
    </rPh>
    <phoneticPr fontId="20"/>
  </si>
  <si>
    <t>令和８年４月１日現在</t>
    <rPh sb="0" eb="2">
      <t>レイワ</t>
    </rPh>
    <rPh sb="3" eb="4">
      <t>ネン</t>
    </rPh>
    <rPh sb="5" eb="6">
      <t>ガツ</t>
    </rPh>
    <rPh sb="7" eb="8">
      <t>ニチ</t>
    </rPh>
    <rPh sb="8" eb="10">
      <t>ゲンザイ</t>
    </rPh>
    <phoneticPr fontId="20"/>
  </si>
  <si>
    <r>
      <rPr>
        <b/>
        <sz val="10"/>
        <color rgb="FFFF0000"/>
        <rFont val="ＭＳ Ｐゴシック"/>
        <family val="3"/>
        <charset val="128"/>
      </rPr>
      <t>健康</t>
    </r>
    <r>
      <rPr>
        <b/>
        <sz val="10"/>
        <rFont val="ＭＳ Ｐゴシック"/>
        <family val="3"/>
        <charset val="128"/>
      </rPr>
      <t>福祉部　健康推進課</t>
    </r>
    <rPh sb="0" eb="2">
      <t>ケンコウ</t>
    </rPh>
    <rPh sb="2" eb="5">
      <t>フクシブ</t>
    </rPh>
    <rPh sb="6" eb="8">
      <t>ケンコウ</t>
    </rPh>
    <rPh sb="8" eb="11">
      <t>スイシンカ</t>
    </rPh>
    <phoneticPr fontId="20"/>
  </si>
  <si>
    <t>１０％対象</t>
    <rPh sb="3" eb="5">
      <t>タイショウ</t>
    </rPh>
    <phoneticPr fontId="20"/>
  </si>
  <si>
    <t>消費税額等</t>
    <rPh sb="0" eb="3">
      <t>ショウヒゼイ</t>
    </rPh>
    <rPh sb="3" eb="4">
      <t>ガク</t>
    </rPh>
    <rPh sb="4" eb="5">
      <t>トウ</t>
    </rPh>
    <phoneticPr fontId="20"/>
  </si>
  <si>
    <t>←小数点以下の対応については、請求先の市町村に確認の上、御対応ください。</t>
  </si>
  <si>
    <t>備　　　　　　考</t>
    <rPh sb="0" eb="1">
      <t>ビ</t>
    </rPh>
    <rPh sb="7" eb="8">
      <t>コウ</t>
    </rPh>
    <phoneticPr fontId="20"/>
  </si>
  <si>
    <t>※適格請求書として発行する場合は、適格請求書として必要な事項を記入してください。</t>
    <rPh sb="1" eb="3">
      <t>テキカク</t>
    </rPh>
    <rPh sb="3" eb="6">
      <t>セイキュウショ</t>
    </rPh>
    <rPh sb="9" eb="11">
      <t>ハッコウ</t>
    </rPh>
    <rPh sb="13" eb="15">
      <t>バアイ</t>
    </rPh>
    <rPh sb="17" eb="19">
      <t>テキカク</t>
    </rPh>
    <rPh sb="19" eb="22">
      <t>セイキュウショ</t>
    </rPh>
    <rPh sb="25" eb="27">
      <t>ヒツヨウ</t>
    </rPh>
    <rPh sb="28" eb="30">
      <t>ジコウ</t>
    </rPh>
    <rPh sb="31" eb="33">
      <t>キニュウ</t>
    </rPh>
    <phoneticPr fontId="20"/>
  </si>
  <si>
    <t>登録番号</t>
    <rPh sb="0" eb="2">
      <t>トウロク</t>
    </rPh>
    <rPh sb="2" eb="4">
      <t>バンゴウ</t>
    </rPh>
    <phoneticPr fontId="20"/>
  </si>
  <si>
    <t>請求者の押印要否 及び 風しん第５期の請求方法は、各市町村担当課所に確認してください（上の注意事</t>
    <rPh sb="9" eb="10">
      <t>オヨ</t>
    </rPh>
    <rPh sb="12" eb="13">
      <t>フウ</t>
    </rPh>
    <rPh sb="15" eb="16">
      <t>ダイ</t>
    </rPh>
    <rPh sb="17" eb="18">
      <t>キ</t>
    </rPh>
    <rPh sb="21" eb="23">
      <t>ホウホウ</t>
    </rPh>
    <rPh sb="25" eb="26">
      <t>カク</t>
    </rPh>
    <phoneticPr fontId="20"/>
  </si>
  <si>
    <t>項に記載がある場合を除く）。</t>
    <rPh sb="7" eb="9">
      <t>バアイ</t>
    </rPh>
    <rPh sb="10" eb="11">
      <t>ノゾ</t>
    </rPh>
    <phoneticPr fontId="20"/>
  </si>
  <si>
    <t>【インフルエンザ（高齢者）・高齢者用肺炎球菌・新型コロナ(高齢者)・帯状疱疹】生活保護受給者は全額助成。接種料金が委託料に満たない場合はその金額。
押印を省略する場合は、余白に「発行責任者職名・氏名、発行担当者職名・氏名、連絡先電話番号」を記載すること。</t>
    <rPh sb="14" eb="18">
      <t>コウレイシャヨウ</t>
    </rPh>
    <rPh sb="18" eb="20">
      <t>ハイエン</t>
    </rPh>
    <rPh sb="20" eb="22">
      <t>キュウキン</t>
    </rPh>
    <rPh sb="23" eb="25">
      <t>シンガタ</t>
    </rPh>
    <rPh sb="29" eb="31">
      <t>コウレイ</t>
    </rPh>
    <rPh sb="31" eb="32">
      <t>モノ</t>
    </rPh>
    <rPh sb="34" eb="38">
      <t>タイジョウホウシン</t>
    </rPh>
    <rPh sb="39" eb="41">
      <t>セイカツ</t>
    </rPh>
    <rPh sb="41" eb="43">
      <t>ホゴ</t>
    </rPh>
    <rPh sb="43" eb="46">
      <t>ジュキュウシャ</t>
    </rPh>
    <rPh sb="47" eb="49">
      <t>ゼンガク</t>
    </rPh>
    <rPh sb="49" eb="51">
      <t>ジョセイ</t>
    </rPh>
    <rPh sb="52" eb="54">
      <t>セッシュ</t>
    </rPh>
    <rPh sb="54" eb="56">
      <t>リョウキン</t>
    </rPh>
    <rPh sb="57" eb="60">
      <t>イタクリョウ</t>
    </rPh>
    <rPh sb="61" eb="62">
      <t>ミ</t>
    </rPh>
    <rPh sb="65" eb="67">
      <t>バアイ</t>
    </rPh>
    <rPh sb="70" eb="72">
      <t>キンガク</t>
    </rPh>
    <phoneticPr fontId="20"/>
  </si>
  <si>
    <t>【インフルエンザ（高齢者）・高齢者用肺炎球菌・コロナワクチン・帯状疱疹】生保受給者は全額助成。接種料金が委託料に満たない場合はその金額
押印を省略する場合は余白に担当者氏名及び連絡先を記載すること。</t>
    <rPh sb="9" eb="12">
      <t>コウレイシャ</t>
    </rPh>
    <rPh sb="31" eb="33">
      <t>タイジョウ</t>
    </rPh>
    <rPh sb="33" eb="35">
      <t>ホウシン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</si>
</sst>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 ;;"/>
    <numFmt numFmtId="179" formatCode="[$-411]ggg\ e&quot;年&quot;\ m&quot;月 &quot;d&quot;日&quot;"/>
    <numFmt numFmtId="180" formatCode="0.0_ "/>
  </numFmts>
  <fonts count="50"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明朝"/>
      <family val="1"/>
    </font>
    <font>
      <sz val="11"/>
      <name val="ＭＳ Ｐ明朝"/>
      <family val="1"/>
    </font>
    <font>
      <sz val="10"/>
      <name val="ＭＳ Ｐ明朝"/>
      <family val="1"/>
    </font>
    <font>
      <sz val="10"/>
      <name val="MS UI Gothic"/>
      <family val="3"/>
    </font>
    <font>
      <sz val="16"/>
      <name val="ＭＳ Ｐ明朝"/>
      <family val="1"/>
    </font>
    <font>
      <sz val="9"/>
      <name val="ＭＳ Ｐ明朝"/>
      <family val="1"/>
    </font>
    <font>
      <b/>
      <sz val="12"/>
      <name val="ＭＳ Ｐ明朝"/>
      <family val="1"/>
    </font>
    <font>
      <sz val="13"/>
      <name val="ＭＳ Ｐ明朝"/>
      <family val="1"/>
    </font>
    <font>
      <b/>
      <sz val="11"/>
      <name val="ＭＳ Ｐ明朝"/>
      <family val="1"/>
    </font>
    <font>
      <b/>
      <sz val="16"/>
      <name val="ＭＳ Ｐ明朝"/>
      <family val="1"/>
    </font>
    <font>
      <b/>
      <sz val="12"/>
      <color indexed="10"/>
      <name val="メイリオ"/>
      <family val="3"/>
    </font>
    <font>
      <b/>
      <sz val="12"/>
      <name val="メイリオ"/>
      <family val="3"/>
    </font>
    <font>
      <sz val="11"/>
      <color theme="0" tint="-0.249977111117893"/>
      <name val="ＭＳ Ｐ明朝"/>
      <family val="1"/>
    </font>
    <font>
      <sz val="12"/>
      <name val="MS UI Gothic"/>
      <family val="3"/>
    </font>
    <font>
      <b/>
      <sz val="10"/>
      <name val="ＭＳ Ｐゴシック"/>
      <family val="3"/>
      <charset val="128"/>
    </font>
    <font>
      <b/>
      <sz val="10"/>
      <name val="ＭＳ Ｐゴシック"/>
      <family val="3"/>
    </font>
    <font>
      <sz val="8"/>
      <name val="ＭＳ Ｐ明朝"/>
      <family val="1"/>
    </font>
    <font>
      <sz val="10"/>
      <name val="ＭＳ Ｐ明朝"/>
      <family val="1"/>
      <charset val="128"/>
    </font>
    <font>
      <b/>
      <sz val="11"/>
      <name val="ＭＳ Ｐ明朝"/>
      <family val="1"/>
      <charset val="128"/>
    </font>
    <font>
      <sz val="6"/>
      <name val="ＭＳ Ｐゴシック"/>
      <family val="3"/>
      <charset val="128"/>
    </font>
    <font>
      <sz val="6"/>
      <name val="ＭＳ Ｐゴシック"/>
      <family val="3"/>
      <charset val="1"/>
    </font>
    <font>
      <sz val="11"/>
      <name val="ＭＳ Ｐ明朝"/>
      <family val="1"/>
      <charset val="128"/>
    </font>
    <font>
      <sz val="10"/>
      <name val="ＭＳ Ｐゴシック"/>
      <family val="3"/>
      <charset val="128"/>
    </font>
    <font>
      <b/>
      <u/>
      <sz val="11"/>
      <name val="ＭＳ Ｐゴシック"/>
      <family val="3"/>
      <charset val="128"/>
    </font>
    <font>
      <u/>
      <sz val="11"/>
      <name val="ＭＳ Ｐゴシック"/>
      <family val="3"/>
      <charset val="128"/>
    </font>
    <font>
      <sz val="11"/>
      <name val="ＭＳ Ｐゴシック"/>
      <family val="3"/>
      <charset val="128"/>
    </font>
    <font>
      <b/>
      <sz val="11"/>
      <name val="ＭＳ Ｐゴシック"/>
      <family val="3"/>
      <charset val="128"/>
    </font>
    <font>
      <b/>
      <sz val="8"/>
      <name val="ＭＳ Ｐゴシック"/>
      <family val="3"/>
      <charset val="128"/>
    </font>
    <font>
      <b/>
      <sz val="10"/>
      <color rgb="FFFF000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rgb="FFFFE9E9"/>
        <bgColor indexed="64"/>
      </patternFill>
    </fill>
    <fill>
      <patternFill patternType="solid">
        <fgColor rgb="FFFFCCCC"/>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auto="1"/>
      </bottom>
      <diagonal/>
    </border>
    <border>
      <left style="thin">
        <color indexed="64"/>
      </left>
      <right/>
      <top style="thin">
        <color indexed="64"/>
      </top>
      <bottom style="hair">
        <color auto="1"/>
      </bottom>
      <diagonal/>
    </border>
    <border>
      <left style="thin">
        <color indexed="64"/>
      </left>
      <right/>
      <top/>
      <bottom style="double">
        <color indexed="64"/>
      </bottom>
      <diagonal/>
    </border>
    <border>
      <left/>
      <right/>
      <top/>
      <bottom style="hair">
        <color auto="1"/>
      </bottom>
      <diagonal/>
    </border>
    <border>
      <left/>
      <right/>
      <top style="hair">
        <color auto="1"/>
      </top>
      <bottom style="thin">
        <color indexed="64"/>
      </bottom>
      <diagonal/>
    </border>
    <border>
      <left/>
      <right/>
      <top style="thin">
        <color indexed="64"/>
      </top>
      <bottom style="hair">
        <color auto="1"/>
      </bottom>
      <diagonal/>
    </border>
    <border>
      <left/>
      <right/>
      <top/>
      <bottom style="double">
        <color indexed="64"/>
      </bottom>
      <diagonal/>
    </border>
    <border>
      <left/>
      <right style="thin">
        <color indexed="64"/>
      </right>
      <top/>
      <bottom style="hair">
        <color auto="1"/>
      </bottom>
      <diagonal/>
    </border>
    <border>
      <left/>
      <right style="thin">
        <color indexed="64"/>
      </right>
      <top style="hair">
        <color auto="1"/>
      </top>
      <bottom style="thin">
        <color indexed="64"/>
      </bottom>
      <diagonal/>
    </border>
    <border>
      <left/>
      <right style="thin">
        <color indexed="64"/>
      </right>
      <top style="thin">
        <color indexed="64"/>
      </top>
      <bottom style="hair">
        <color auto="1"/>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indexed="64"/>
      </right>
      <top style="thin">
        <color indexed="64"/>
      </top>
      <bottom style="double">
        <color auto="1"/>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xf numFmtId="0" fontId="6" fillId="0" borderId="0" applyNumberFormat="0" applyFill="0" applyBorder="0" applyAlignment="0" applyProtection="0"/>
  </cellStyleXfs>
  <cellXfs count="348">
    <xf numFmtId="0" fontId="0" fillId="0" borderId="0" xfId="0"/>
    <xf numFmtId="0" fontId="21" fillId="0" borderId="0" xfId="0" applyFont="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24" fillId="0" borderId="0" xfId="0" applyFont="1" applyAlignment="1" applyProtection="1">
      <alignment vertical="center"/>
    </xf>
    <xf numFmtId="0" fontId="21" fillId="0" borderId="0" xfId="0" applyFont="1" applyAlignment="1" applyProtection="1">
      <alignment horizontal="left" vertical="center"/>
    </xf>
    <xf numFmtId="0" fontId="22" fillId="0" borderId="0" xfId="0" applyFont="1" applyBorder="1" applyAlignment="1" applyProtection="1">
      <alignment horizontal="center" vertical="center"/>
    </xf>
    <xf numFmtId="0" fontId="24" fillId="0" borderId="0" xfId="0" applyFont="1" applyAlignment="1" applyProtection="1">
      <alignment horizontal="center" vertical="center"/>
    </xf>
    <xf numFmtId="0" fontId="21" fillId="0" borderId="0" xfId="0" applyFont="1" applyAlignment="1" applyProtection="1">
      <alignment horizontal="center" vertical="center"/>
    </xf>
    <xf numFmtId="0" fontId="23" fillId="0" borderId="0" xfId="0" applyFont="1" applyBorder="1" applyAlignment="1" applyProtection="1">
      <alignment horizontal="center" vertical="center"/>
    </xf>
    <xf numFmtId="0" fontId="21" fillId="0" borderId="0" xfId="0" applyFont="1" applyAlignment="1" applyProtection="1">
      <alignment horizontal="right" vertical="center"/>
    </xf>
    <xf numFmtId="176" fontId="22" fillId="0" borderId="0" xfId="0" applyNumberFormat="1" applyFont="1" applyBorder="1" applyAlignment="1" applyProtection="1">
      <alignment vertical="center"/>
    </xf>
    <xf numFmtId="0" fontId="29" fillId="0" borderId="0" xfId="0" applyFont="1" applyAlignment="1" applyProtection="1">
      <alignment vertical="center"/>
    </xf>
    <xf numFmtId="0" fontId="0" fillId="0" borderId="0" xfId="0" applyAlignment="1">
      <alignment vertical="center" shrinkToFit="1"/>
    </xf>
    <xf numFmtId="0" fontId="0" fillId="0" borderId="0" xfId="0" applyBorder="1" applyAlignment="1">
      <alignment vertical="center"/>
    </xf>
    <xf numFmtId="0" fontId="21" fillId="0" borderId="0" xfId="0" applyFont="1" applyBorder="1" applyAlignment="1" applyProtection="1">
      <alignment horizontal="center" vertical="center"/>
    </xf>
    <xf numFmtId="0" fontId="21" fillId="26" borderId="0" xfId="0" applyFont="1" applyFill="1" applyAlignment="1" applyProtection="1">
      <alignment horizontal="left" vertical="center" shrinkToFit="1"/>
      <protection locked="0"/>
    </xf>
    <xf numFmtId="179" fontId="21" fillId="0" borderId="0" xfId="0" applyNumberFormat="1" applyFont="1" applyAlignment="1" applyProtection="1">
      <alignment horizontal="center" vertical="center"/>
    </xf>
    <xf numFmtId="0" fontId="21" fillId="0" borderId="0" xfId="0" applyFont="1" applyBorder="1" applyAlignment="1" applyProtection="1">
      <alignment vertical="center" shrinkToFit="1"/>
    </xf>
    <xf numFmtId="0" fontId="31" fillId="0" borderId="0" xfId="0" applyFont="1" applyAlignment="1" applyProtection="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34" fillId="0" borderId="0" xfId="0" applyFont="1" applyAlignment="1" applyProtection="1">
      <alignment vertical="center"/>
    </xf>
    <xf numFmtId="38" fontId="35" fillId="0" borderId="14" xfId="44" applyFont="1" applyFill="1" applyBorder="1" applyAlignment="1" applyProtection="1">
      <alignment vertical="center" wrapText="1" shrinkToFit="1"/>
    </xf>
    <xf numFmtId="0" fontId="35" fillId="0" borderId="39" xfId="34" applyFont="1" applyFill="1" applyBorder="1" applyAlignment="1">
      <alignment vertical="center" wrapText="1" shrinkToFit="1"/>
    </xf>
    <xf numFmtId="0" fontId="35" fillId="0" borderId="14" xfId="0" applyFont="1" applyFill="1" applyBorder="1" applyAlignment="1">
      <alignment vertical="center" wrapText="1" shrinkToFit="1"/>
    </xf>
    <xf numFmtId="176" fontId="35" fillId="0" borderId="14" xfId="0" applyNumberFormat="1" applyFont="1" applyFill="1" applyBorder="1" applyAlignment="1">
      <alignment horizontal="left" vertical="center" shrinkToFit="1"/>
    </xf>
    <xf numFmtId="176" fontId="35" fillId="0" borderId="14" xfId="0" applyNumberFormat="1" applyFont="1" applyFill="1" applyBorder="1" applyAlignment="1">
      <alignment horizontal="center" vertical="center" shrinkToFit="1"/>
    </xf>
    <xf numFmtId="3" fontId="35" fillId="0" borderId="14" xfId="0" applyNumberFormat="1" applyFont="1" applyFill="1" applyBorder="1" applyAlignment="1">
      <alignment horizontal="right" vertical="center" shrinkToFit="1"/>
    </xf>
    <xf numFmtId="3" fontId="35" fillId="0" borderId="14" xfId="0" applyNumberFormat="1" applyFont="1" applyFill="1" applyBorder="1" applyAlignment="1">
      <alignment horizontal="center" vertical="center" shrinkToFit="1"/>
    </xf>
    <xf numFmtId="0" fontId="35" fillId="0" borderId="14" xfId="34" applyFont="1" applyFill="1" applyBorder="1" applyAlignment="1">
      <alignment horizontal="center" vertical="center" shrinkToFit="1"/>
    </xf>
    <xf numFmtId="0" fontId="35" fillId="0" borderId="39" xfId="34" applyFont="1" applyFill="1" applyBorder="1" applyAlignment="1">
      <alignment vertical="center" wrapText="1"/>
    </xf>
    <xf numFmtId="0" fontId="35" fillId="0" borderId="14" xfId="0" applyFont="1" applyFill="1" applyBorder="1" applyAlignment="1">
      <alignment vertical="top" wrapText="1"/>
    </xf>
    <xf numFmtId="176" fontId="35" fillId="0" borderId="14" xfId="0" applyNumberFormat="1" applyFont="1" applyFill="1" applyBorder="1" applyAlignment="1">
      <alignment horizontal="left" vertical="center" wrapText="1" shrinkToFit="1"/>
    </xf>
    <xf numFmtId="176" fontId="35" fillId="0" borderId="37" xfId="0" applyNumberFormat="1" applyFont="1" applyFill="1" applyBorder="1" applyAlignment="1">
      <alignment horizontal="left" vertical="center" wrapText="1" shrinkToFit="1"/>
    </xf>
    <xf numFmtId="176" fontId="35" fillId="0" borderId="37" xfId="0" applyNumberFormat="1" applyFont="1" applyFill="1" applyBorder="1" applyAlignment="1">
      <alignment horizontal="center" vertical="center" shrinkToFit="1"/>
    </xf>
    <xf numFmtId="176" fontId="35" fillId="0" borderId="37" xfId="0" applyNumberFormat="1" applyFont="1" applyFill="1" applyBorder="1" applyAlignment="1">
      <alignment horizontal="center" vertical="center" wrapText="1" shrinkToFit="1"/>
    </xf>
    <xf numFmtId="176" fontId="35" fillId="0" borderId="14" xfId="0" applyNumberFormat="1" applyFont="1" applyFill="1" applyBorder="1" applyAlignment="1">
      <alignment horizontal="center" vertical="center" wrapText="1" shrinkToFit="1"/>
    </xf>
    <xf numFmtId="176" fontId="35" fillId="0" borderId="37" xfId="0" applyNumberFormat="1" applyFont="1" applyFill="1" applyBorder="1" applyAlignment="1">
      <alignment horizontal="left" vertical="center" shrinkToFit="1"/>
    </xf>
    <xf numFmtId="0" fontId="35" fillId="0" borderId="14" xfId="0" applyFont="1" applyFill="1" applyBorder="1" applyAlignment="1">
      <alignment horizontal="left" vertical="center" wrapText="1" shrinkToFit="1"/>
    </xf>
    <xf numFmtId="0" fontId="35" fillId="0" borderId="14" xfId="34" applyFont="1" applyFill="1" applyBorder="1" applyAlignment="1">
      <alignment horizontal="left" vertical="center" wrapText="1" shrinkToFit="1"/>
    </xf>
    <xf numFmtId="0" fontId="35" fillId="0" borderId="14" xfId="0" applyFont="1" applyFill="1" applyBorder="1" applyAlignment="1">
      <alignment horizontal="center" vertical="center"/>
    </xf>
    <xf numFmtId="0" fontId="36" fillId="0" borderId="0" xfId="0" applyFont="1" applyFill="1" applyAlignment="1" applyProtection="1">
      <alignment vertical="center"/>
    </xf>
    <xf numFmtId="0" fontId="43" fillId="0" borderId="0" xfId="0" applyFont="1" applyFill="1" applyAlignment="1" applyProtection="1">
      <alignment vertical="center" shrinkToFit="1"/>
    </xf>
    <xf numFmtId="0" fontId="35" fillId="0" borderId="0" xfId="0" applyFont="1" applyFill="1" applyBorder="1" applyAlignment="1">
      <alignment horizontal="left" shrinkToFit="1"/>
    </xf>
    <xf numFmtId="0" fontId="43" fillId="0" borderId="0" xfId="0" applyFont="1" applyFill="1" applyAlignment="1" applyProtection="1">
      <alignment horizontal="center" vertical="center" shrinkToFit="1"/>
    </xf>
    <xf numFmtId="0" fontId="43" fillId="0" borderId="0" xfId="0" applyFont="1" applyFill="1" applyAlignment="1">
      <alignment horizontal="center" vertical="center" shrinkToFit="1"/>
    </xf>
    <xf numFmtId="0" fontId="43" fillId="0" borderId="0" xfId="0" applyFont="1" applyFill="1" applyAlignment="1" applyProtection="1">
      <alignment vertical="center" wrapText="1" shrinkToFit="1"/>
    </xf>
    <xf numFmtId="0" fontId="43" fillId="0" borderId="0" xfId="0" applyFont="1" applyFill="1" applyAlignment="1" applyProtection="1">
      <alignment shrinkToFit="1"/>
    </xf>
    <xf numFmtId="0" fontId="35" fillId="0" borderId="0" xfId="0" applyFont="1" applyFill="1" applyAlignment="1" applyProtection="1">
      <alignment horizontal="center" shrinkToFit="1"/>
    </xf>
    <xf numFmtId="0" fontId="35" fillId="0" borderId="0" xfId="0" applyFont="1" applyFill="1" applyBorder="1" applyAlignment="1">
      <alignment horizontal="left" vertical="center" shrinkToFit="1"/>
    </xf>
    <xf numFmtId="0" fontId="35" fillId="0" borderId="0" xfId="0" applyFont="1" applyFill="1" applyAlignment="1" applyProtection="1">
      <alignment vertical="center" shrinkToFit="1"/>
    </xf>
    <xf numFmtId="0" fontId="43" fillId="0" borderId="18" xfId="0" applyFont="1" applyFill="1" applyBorder="1" applyAlignment="1" applyProtection="1">
      <alignment horizontal="center" vertical="center" shrinkToFit="1"/>
    </xf>
    <xf numFmtId="0" fontId="43" fillId="0" borderId="0" xfId="0" applyFont="1" applyFill="1" applyBorder="1" applyAlignment="1" applyProtection="1">
      <alignment shrinkToFit="1"/>
    </xf>
    <xf numFmtId="0" fontId="43" fillId="0" borderId="14" xfId="0" applyFont="1" applyFill="1" applyBorder="1" applyAlignment="1" applyProtection="1">
      <alignment horizontal="center" vertical="center" shrinkToFit="1"/>
    </xf>
    <xf numFmtId="0" fontId="43" fillId="0" borderId="14" xfId="0" applyFont="1" applyFill="1" applyBorder="1" applyAlignment="1" applyProtection="1">
      <alignment horizontal="center" vertical="center" wrapText="1" shrinkToFit="1"/>
    </xf>
    <xf numFmtId="0" fontId="43" fillId="0" borderId="14" xfId="0" quotePrefix="1" applyFont="1" applyFill="1" applyBorder="1" applyAlignment="1" applyProtection="1">
      <alignment vertical="center" shrinkToFit="1"/>
    </xf>
    <xf numFmtId="0" fontId="43" fillId="0" borderId="14" xfId="0" applyFont="1" applyFill="1" applyBorder="1" applyAlignment="1" applyProtection="1">
      <alignment vertical="center" shrinkToFit="1"/>
    </xf>
    <xf numFmtId="0" fontId="43" fillId="0" borderId="14" xfId="0" applyFont="1" applyFill="1" applyBorder="1" applyAlignment="1" applyProtection="1">
      <alignment shrinkToFit="1"/>
    </xf>
    <xf numFmtId="3" fontId="43" fillId="0" borderId="14" xfId="0" applyNumberFormat="1" applyFont="1" applyFill="1" applyBorder="1" applyAlignment="1" applyProtection="1">
      <alignment vertical="center" shrinkToFit="1"/>
    </xf>
    <xf numFmtId="3" fontId="43" fillId="0" borderId="14" xfId="0" applyNumberFormat="1" applyFont="1" applyFill="1" applyBorder="1" applyAlignment="1" applyProtection="1">
      <alignment horizontal="center" vertical="center" shrinkToFit="1"/>
    </xf>
    <xf numFmtId="3" fontId="43" fillId="0" borderId="14" xfId="0" applyNumberFormat="1" applyFont="1" applyFill="1" applyBorder="1" applyAlignment="1">
      <alignment horizontal="center" vertical="center" shrinkToFit="1"/>
    </xf>
    <xf numFmtId="38" fontId="43" fillId="0" borderId="14" xfId="44" applyFont="1" applyFill="1" applyBorder="1" applyAlignment="1" applyProtection="1">
      <alignment vertical="center" wrapText="1" shrinkToFit="1"/>
    </xf>
    <xf numFmtId="0" fontId="43" fillId="0" borderId="14" xfId="0" applyFont="1" applyFill="1" applyBorder="1" applyAlignment="1" applyProtection="1">
      <alignment vertical="center" wrapText="1" shrinkToFit="1"/>
    </xf>
    <xf numFmtId="0" fontId="35" fillId="0" borderId="14" xfId="0" applyFont="1" applyFill="1" applyBorder="1" applyAlignment="1">
      <alignment vertical="center" shrinkToFit="1"/>
    </xf>
    <xf numFmtId="180" fontId="35" fillId="0" borderId="14" xfId="34" applyNumberFormat="1" applyFont="1" applyFill="1" applyBorder="1" applyAlignment="1">
      <alignment vertical="center" shrinkToFit="1"/>
    </xf>
    <xf numFmtId="0" fontId="35" fillId="0" borderId="14" xfId="0" applyFont="1" applyFill="1" applyBorder="1" applyAlignment="1">
      <alignment shrinkToFit="1"/>
    </xf>
    <xf numFmtId="3" fontId="35" fillId="0" borderId="14" xfId="0" applyNumberFormat="1" applyFont="1" applyFill="1" applyBorder="1" applyAlignment="1">
      <alignment vertical="center" shrinkToFit="1"/>
    </xf>
    <xf numFmtId="0" fontId="44" fillId="0" borderId="37" xfId="28" applyFont="1" applyFill="1" applyBorder="1" applyAlignment="1">
      <alignment vertical="center" shrinkToFit="1"/>
    </xf>
    <xf numFmtId="0" fontId="35" fillId="0" borderId="0" xfId="0" applyFont="1" applyFill="1" applyAlignment="1">
      <alignment shrinkToFit="1"/>
    </xf>
    <xf numFmtId="0" fontId="35" fillId="0" borderId="41" xfId="34" applyFont="1" applyFill="1" applyBorder="1" applyAlignment="1">
      <alignment horizontal="left" vertical="center" shrinkToFit="1"/>
    </xf>
    <xf numFmtId="0" fontId="35" fillId="0" borderId="24" xfId="34" applyFont="1" applyFill="1" applyBorder="1" applyAlignment="1">
      <alignment horizontal="center" vertical="center" shrinkToFit="1"/>
    </xf>
    <xf numFmtId="180" fontId="35" fillId="0" borderId="37" xfId="34" applyNumberFormat="1" applyFont="1" applyFill="1" applyBorder="1" applyAlignment="1">
      <alignment vertical="center" shrinkToFit="1"/>
    </xf>
    <xf numFmtId="0" fontId="35" fillId="0" borderId="41" xfId="34" applyFont="1" applyFill="1" applyBorder="1" applyAlignment="1">
      <alignment horizontal="left" vertical="center" wrapText="1" shrinkToFit="1"/>
    </xf>
    <xf numFmtId="0" fontId="35" fillId="0" borderId="41" xfId="34" applyFont="1" applyFill="1" applyBorder="1" applyAlignment="1">
      <alignment horizontal="center" vertical="center" shrinkToFit="1"/>
    </xf>
    <xf numFmtId="176" fontId="45" fillId="0" borderId="14" xfId="28" applyNumberFormat="1" applyFont="1" applyFill="1" applyBorder="1" applyAlignment="1">
      <alignment horizontal="left" vertical="center" wrapText="1" shrinkToFit="1"/>
    </xf>
    <xf numFmtId="176" fontId="45" fillId="0" borderId="14" xfId="28" applyNumberFormat="1" applyFont="1" applyFill="1" applyBorder="1" applyAlignment="1" applyProtection="1">
      <alignment horizontal="left" vertical="center" shrinkToFit="1"/>
    </xf>
    <xf numFmtId="176" fontId="46" fillId="0" borderId="37" xfId="0" applyNumberFormat="1" applyFont="1" applyFill="1" applyBorder="1" applyAlignment="1">
      <alignment horizontal="left" vertical="center" wrapText="1" shrinkToFit="1"/>
    </xf>
    <xf numFmtId="0" fontId="35" fillId="0" borderId="14" xfId="0" applyFont="1" applyFill="1" applyBorder="1" applyAlignment="1">
      <alignment horizontal="center" vertical="center" shrinkToFit="1"/>
    </xf>
    <xf numFmtId="0" fontId="35" fillId="0" borderId="14" xfId="34" applyFont="1" applyFill="1" applyBorder="1" applyAlignment="1">
      <alignment horizontal="left" vertical="center" shrinkToFit="1"/>
    </xf>
    <xf numFmtId="0" fontId="45" fillId="0" borderId="14" xfId="28" applyFont="1" applyFill="1" applyBorder="1" applyAlignment="1" applyProtection="1">
      <alignment horizontal="left" vertical="center" shrinkToFit="1"/>
    </xf>
    <xf numFmtId="176" fontId="46" fillId="0" borderId="37" xfId="0" applyNumberFormat="1" applyFont="1" applyFill="1" applyBorder="1" applyAlignment="1">
      <alignment horizontal="left" vertical="center" shrinkToFit="1"/>
    </xf>
    <xf numFmtId="0" fontId="35" fillId="0" borderId="14" xfId="34" applyFont="1" applyFill="1" applyBorder="1" applyAlignment="1">
      <alignment horizontal="center" vertical="center" wrapText="1" shrinkToFit="1"/>
    </xf>
    <xf numFmtId="176" fontId="45" fillId="0" borderId="14" xfId="0" applyNumberFormat="1" applyFont="1" applyFill="1" applyBorder="1" applyAlignment="1">
      <alignment horizontal="left" vertical="center" wrapText="1" shrinkToFit="1"/>
    </xf>
    <xf numFmtId="0" fontId="35" fillId="0" borderId="0" xfId="0" applyFont="1" applyFill="1" applyAlignment="1">
      <alignment wrapText="1"/>
    </xf>
    <xf numFmtId="3" fontId="35" fillId="0" borderId="14" xfId="0" applyNumberFormat="1" applyFont="1" applyFill="1" applyBorder="1" applyAlignment="1">
      <alignment vertical="center" wrapText="1"/>
    </xf>
    <xf numFmtId="176" fontId="45" fillId="0" borderId="14" xfId="28" applyNumberFormat="1" applyFont="1" applyFill="1" applyBorder="1" applyAlignment="1">
      <alignment horizontal="left" vertical="center" shrinkToFit="1"/>
    </xf>
    <xf numFmtId="176" fontId="45" fillId="0" borderId="37" xfId="28" applyNumberFormat="1" applyFont="1" applyFill="1" applyBorder="1" applyAlignment="1">
      <alignment horizontal="left" vertical="center" wrapText="1" shrinkToFit="1"/>
    </xf>
    <xf numFmtId="176" fontId="35" fillId="0" borderId="37" xfId="0" applyNumberFormat="1" applyFont="1" applyFill="1" applyBorder="1" applyAlignment="1">
      <alignment vertical="center" shrinkToFit="1"/>
    </xf>
    <xf numFmtId="176" fontId="35" fillId="0" borderId="14" xfId="0" applyNumberFormat="1" applyFont="1" applyFill="1" applyBorder="1" applyAlignment="1">
      <alignment vertical="center" shrinkToFit="1"/>
    </xf>
    <xf numFmtId="3" fontId="35" fillId="0" borderId="14" xfId="0" applyNumberFormat="1" applyFont="1" applyFill="1" applyBorder="1" applyAlignment="1">
      <alignment shrinkToFit="1"/>
    </xf>
    <xf numFmtId="176" fontId="45" fillId="0" borderId="37" xfId="28" applyNumberFormat="1" applyFont="1" applyFill="1" applyBorder="1" applyAlignment="1" applyProtection="1">
      <alignment horizontal="left" vertical="center" shrinkToFit="1"/>
    </xf>
    <xf numFmtId="0" fontId="45" fillId="0" borderId="14" xfId="0" applyFont="1" applyFill="1" applyBorder="1" applyAlignment="1">
      <alignment horizontal="left" vertical="center" shrinkToFit="1"/>
    </xf>
    <xf numFmtId="0" fontId="35" fillId="0" borderId="0" xfId="0" applyFont="1" applyFill="1" applyAlignment="1" applyProtection="1">
      <alignment shrinkToFit="1"/>
    </xf>
    <xf numFmtId="180" fontId="35" fillId="0" borderId="14" xfId="34" applyNumberFormat="1" applyFont="1" applyFill="1" applyBorder="1" applyAlignment="1">
      <alignment horizontal="left" vertical="center" shrinkToFit="1"/>
    </xf>
    <xf numFmtId="3" fontId="48" fillId="0" borderId="14" xfId="0" applyNumberFormat="1" applyFont="1" applyFill="1" applyBorder="1" applyAlignment="1">
      <alignment horizontal="right" vertical="center" wrapText="1" shrinkToFit="1"/>
    </xf>
    <xf numFmtId="176" fontId="44" fillId="0" borderId="14" xfId="28" applyNumberFormat="1" applyFont="1" applyFill="1" applyBorder="1" applyAlignment="1" applyProtection="1">
      <alignment horizontal="left" vertical="center" shrinkToFit="1"/>
    </xf>
    <xf numFmtId="176" fontId="47" fillId="0" borderId="14" xfId="0" applyNumberFormat="1" applyFont="1" applyFill="1" applyBorder="1" applyAlignment="1">
      <alignment horizontal="left" vertical="center" shrinkToFit="1"/>
    </xf>
    <xf numFmtId="0" fontId="47" fillId="0" borderId="14" xfId="0" applyFont="1" applyFill="1" applyBorder="1" applyAlignment="1">
      <alignment vertical="center"/>
    </xf>
    <xf numFmtId="176" fontId="44" fillId="0" borderId="14" xfId="28" applyNumberFormat="1" applyFont="1" applyFill="1" applyBorder="1" applyAlignment="1">
      <alignment horizontal="left" vertical="center" shrinkToFit="1"/>
    </xf>
    <xf numFmtId="0" fontId="43" fillId="0" borderId="0" xfId="0" applyFont="1" applyFill="1" applyAlignment="1" applyProtection="1">
      <alignment horizontal="center" shrinkToFit="1"/>
    </xf>
    <xf numFmtId="0" fontId="43" fillId="0" borderId="0" xfId="0" applyFont="1" applyFill="1" applyAlignment="1">
      <alignment horizontal="center" shrinkToFit="1"/>
    </xf>
    <xf numFmtId="0" fontId="43" fillId="0" borderId="0" xfId="0" applyFont="1" applyFill="1" applyAlignment="1" applyProtection="1">
      <alignment wrapText="1" shrinkToFit="1"/>
    </xf>
    <xf numFmtId="0" fontId="35" fillId="0" borderId="14" xfId="0" applyFont="1" applyBorder="1" applyAlignment="1">
      <alignment vertical="center" wrapText="1" shrinkToFit="1"/>
    </xf>
    <xf numFmtId="3" fontId="35" fillId="0" borderId="14" xfId="0" applyNumberFormat="1" applyFont="1" applyFill="1" applyBorder="1" applyAlignment="1">
      <alignment horizontal="center" vertical="center" wrapText="1" shrinkToFit="1"/>
    </xf>
    <xf numFmtId="0" fontId="35" fillId="28" borderId="14" xfId="34" applyFont="1" applyFill="1" applyBorder="1" applyAlignment="1">
      <alignment horizontal="center" vertical="center" wrapText="1" shrinkToFit="1"/>
    </xf>
    <xf numFmtId="3" fontId="35" fillId="28" borderId="14" xfId="0" applyNumberFormat="1" applyFont="1" applyFill="1" applyBorder="1" applyAlignment="1">
      <alignment horizontal="right" vertical="center" shrinkToFit="1"/>
    </xf>
    <xf numFmtId="3" fontId="35" fillId="28" borderId="14" xfId="0" applyNumberFormat="1" applyFont="1" applyFill="1" applyBorder="1" applyAlignment="1">
      <alignment vertical="center" shrinkToFit="1"/>
    </xf>
    <xf numFmtId="0" fontId="35" fillId="28" borderId="14" xfId="34" applyFont="1" applyFill="1" applyBorder="1" applyAlignment="1">
      <alignment horizontal="center" vertical="center" shrinkToFit="1"/>
    </xf>
    <xf numFmtId="3" fontId="35" fillId="28" borderId="14" xfId="0" applyNumberFormat="1" applyFont="1" applyFill="1" applyBorder="1" applyAlignment="1">
      <alignment horizontal="center" vertical="center" shrinkToFit="1"/>
    </xf>
    <xf numFmtId="3" fontId="35" fillId="29" borderId="14" xfId="0" applyNumberFormat="1" applyFont="1" applyFill="1" applyBorder="1" applyAlignment="1">
      <alignment horizontal="center" vertical="center" shrinkToFit="1"/>
    </xf>
    <xf numFmtId="3" fontId="35" fillId="29" borderId="14" xfId="0" applyNumberFormat="1" applyFont="1" applyFill="1" applyBorder="1" applyAlignment="1">
      <alignment horizontal="right" vertical="center" shrinkToFit="1"/>
    </xf>
    <xf numFmtId="0" fontId="35" fillId="0" borderId="14" xfId="0" applyFont="1" applyBorder="1" applyAlignment="1">
      <alignment vertical="center" shrinkToFit="1"/>
    </xf>
    <xf numFmtId="0" fontId="35" fillId="0" borderId="14" xfId="0" applyFont="1" applyBorder="1" applyAlignment="1">
      <alignment shrinkToFit="1"/>
    </xf>
    <xf numFmtId="3" fontId="35" fillId="0" borderId="14" xfId="0" applyNumberFormat="1" applyFont="1" applyBorder="1" applyAlignment="1">
      <alignment vertical="center" shrinkToFit="1"/>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22" fillId="0" borderId="0" xfId="0" applyFont="1" applyAlignment="1">
      <alignment vertical="center"/>
    </xf>
    <xf numFmtId="0" fontId="32" fillId="0" borderId="0" xfId="0" applyFont="1" applyAlignment="1">
      <alignment vertical="center"/>
    </xf>
    <xf numFmtId="0" fontId="23" fillId="0" borderId="0" xfId="0" applyFont="1" applyAlignment="1">
      <alignment vertical="center"/>
    </xf>
    <xf numFmtId="0" fontId="21" fillId="0" borderId="0" xfId="0" applyFont="1" applyAlignment="1">
      <alignment horizontal="center"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177" fontId="22" fillId="0" borderId="51" xfId="0" applyNumberFormat="1" applyFont="1" applyBorder="1" applyAlignment="1">
      <alignment horizontal="center" vertical="center"/>
    </xf>
    <xf numFmtId="177" fontId="22" fillId="0" borderId="52" xfId="0" applyNumberFormat="1" applyFont="1" applyBorder="1" applyAlignment="1">
      <alignment horizontal="center" vertical="center"/>
    </xf>
    <xf numFmtId="0" fontId="22" fillId="0" borderId="54" xfId="0" applyFont="1" applyBorder="1" applyAlignment="1">
      <alignment horizontal="center" vertical="center"/>
    </xf>
    <xf numFmtId="176" fontId="28" fillId="26" borderId="51" xfId="0" applyNumberFormat="1" applyFont="1" applyFill="1" applyBorder="1" applyAlignment="1" applyProtection="1">
      <alignment horizontal="center" vertical="center"/>
      <protection locked="0"/>
    </xf>
    <xf numFmtId="176" fontId="28" fillId="26" borderId="52" xfId="0" applyNumberFormat="1" applyFont="1" applyFill="1" applyBorder="1" applyAlignment="1" applyProtection="1">
      <alignment horizontal="center" vertical="center"/>
      <protection locked="0"/>
    </xf>
    <xf numFmtId="0" fontId="23" fillId="0" borderId="14" xfId="0" applyFont="1" applyBorder="1" applyAlignment="1">
      <alignment horizontal="center" vertical="center"/>
    </xf>
    <xf numFmtId="0" fontId="26" fillId="0" borderId="14" xfId="0" applyFont="1" applyBorder="1" applyAlignment="1">
      <alignment vertical="center" wrapText="1" shrinkToFit="1"/>
    </xf>
    <xf numFmtId="176" fontId="28" fillId="26" borderId="10" xfId="0" applyNumberFormat="1" applyFont="1" applyFill="1" applyBorder="1" applyAlignment="1" applyProtection="1">
      <alignment vertical="center"/>
      <protection locked="0"/>
    </xf>
    <xf numFmtId="176" fontId="28" fillId="26" borderId="16" xfId="0" applyNumberFormat="1" applyFont="1" applyFill="1" applyBorder="1" applyAlignment="1" applyProtection="1">
      <alignment vertical="center"/>
      <protection locked="0"/>
    </xf>
    <xf numFmtId="176" fontId="28" fillId="26" borderId="20" xfId="0" applyNumberFormat="1" applyFont="1" applyFill="1" applyBorder="1" applyAlignment="1" applyProtection="1">
      <alignment vertical="center"/>
      <protection locked="0"/>
    </xf>
    <xf numFmtId="0" fontId="21" fillId="0" borderId="0" xfId="0" applyFont="1" applyAlignment="1">
      <alignment horizontal="distributed" vertical="center"/>
    </xf>
    <xf numFmtId="177" fontId="28" fillId="0" borderId="11" xfId="0" applyNumberFormat="1" applyFont="1" applyBorder="1" applyAlignment="1" applyProtection="1">
      <alignment vertical="center"/>
    </xf>
    <xf numFmtId="177" fontId="28" fillId="0" borderId="17" xfId="0" applyNumberFormat="1" applyFont="1" applyBorder="1" applyAlignment="1" applyProtection="1">
      <alignment vertical="center"/>
    </xf>
    <xf numFmtId="0" fontId="22" fillId="0" borderId="17"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77" fontId="28" fillId="0" borderId="41" xfId="0" applyNumberFormat="1" applyFont="1" applyBorder="1" applyAlignment="1" applyProtection="1">
      <alignment vertical="center"/>
    </xf>
    <xf numFmtId="177" fontId="28" fillId="0" borderId="12" xfId="0" applyNumberFormat="1" applyFont="1" applyBorder="1" applyAlignment="1" applyProtection="1">
      <alignment vertical="center"/>
    </xf>
    <xf numFmtId="0" fontId="22" fillId="0" borderId="22" xfId="0" applyFont="1" applyBorder="1" applyAlignment="1" applyProtection="1">
      <alignment horizontal="center" vertical="center"/>
    </xf>
    <xf numFmtId="0" fontId="22" fillId="0" borderId="41" xfId="0" applyFont="1" applyBorder="1" applyAlignment="1" applyProtection="1">
      <alignment horizontal="center" vertical="center"/>
    </xf>
    <xf numFmtId="177" fontId="28" fillId="0" borderId="42" xfId="0" applyNumberFormat="1" applyFont="1" applyBorder="1" applyAlignment="1" applyProtection="1">
      <alignment vertical="center"/>
    </xf>
    <xf numFmtId="177" fontId="28" fillId="0" borderId="38" xfId="0" applyNumberFormat="1" applyFont="1" applyFill="1" applyBorder="1" applyAlignment="1" applyProtection="1">
      <alignment vertical="center"/>
    </xf>
    <xf numFmtId="0" fontId="22" fillId="0" borderId="33" xfId="0" applyFont="1" applyBorder="1" applyAlignment="1" applyProtection="1">
      <alignment horizontal="center" vertical="center"/>
    </xf>
    <xf numFmtId="0" fontId="22" fillId="0" borderId="42" xfId="0" applyFont="1" applyBorder="1" applyAlignment="1" applyProtection="1">
      <alignment horizontal="center" vertical="center"/>
    </xf>
    <xf numFmtId="176" fontId="28" fillId="26" borderId="26" xfId="0" applyNumberFormat="1" applyFont="1" applyFill="1" applyBorder="1" applyAlignment="1" applyProtection="1">
      <alignment vertical="center"/>
      <protection locked="0"/>
    </xf>
    <xf numFmtId="176" fontId="28" fillId="26" borderId="30" xfId="0" applyNumberFormat="1" applyFont="1" applyFill="1" applyBorder="1" applyAlignment="1" applyProtection="1">
      <alignment vertical="center"/>
      <protection locked="0"/>
    </xf>
    <xf numFmtId="176" fontId="28" fillId="26" borderId="48" xfId="0" applyNumberFormat="1" applyFont="1" applyFill="1" applyBorder="1" applyAlignment="1" applyProtection="1">
      <alignment vertical="center"/>
      <protection locked="0"/>
    </xf>
    <xf numFmtId="176" fontId="28" fillId="26" borderId="49" xfId="0" applyNumberFormat="1" applyFont="1" applyFill="1" applyBorder="1" applyAlignment="1" applyProtection="1">
      <alignment vertical="center"/>
      <protection locked="0"/>
    </xf>
    <xf numFmtId="176" fontId="28" fillId="26" borderId="38" xfId="0" applyNumberFormat="1" applyFont="1" applyFill="1" applyBorder="1" applyAlignment="1" applyProtection="1">
      <alignment vertical="center"/>
      <protection locked="0"/>
    </xf>
    <xf numFmtId="176" fontId="28" fillId="26" borderId="29" xfId="0" applyNumberFormat="1" applyFont="1" applyFill="1" applyBorder="1" applyAlignment="1" applyProtection="1">
      <alignment vertical="center"/>
      <protection locked="0"/>
    </xf>
    <xf numFmtId="0" fontId="22" fillId="0" borderId="14" xfId="0" applyFont="1" applyFill="1" applyBorder="1" applyAlignment="1" applyProtection="1">
      <alignment horizontal="center" vertical="center" wrapText="1" shrinkToFit="1"/>
    </xf>
    <xf numFmtId="0" fontId="22" fillId="0" borderId="14" xfId="0" applyFont="1" applyFill="1" applyBorder="1" applyAlignment="1" applyProtection="1">
      <alignment horizontal="center" vertical="center" shrinkToFit="1"/>
    </xf>
    <xf numFmtId="0" fontId="22" fillId="0" borderId="11" xfId="0" applyFont="1" applyFill="1" applyBorder="1" applyAlignment="1" applyProtection="1">
      <alignment horizontal="left" vertical="center" shrinkToFit="1"/>
    </xf>
    <xf numFmtId="0" fontId="22" fillId="0" borderId="17" xfId="0" applyFont="1" applyFill="1" applyBorder="1" applyAlignment="1" applyProtection="1">
      <alignment horizontal="left" vertical="center" shrinkToFit="1"/>
    </xf>
    <xf numFmtId="0" fontId="22" fillId="0" borderId="12" xfId="0" applyFont="1" applyFill="1" applyBorder="1" applyAlignment="1" applyProtection="1">
      <alignment horizontal="left" vertical="center" shrinkToFit="1"/>
    </xf>
    <xf numFmtId="0" fontId="22" fillId="0" borderId="0" xfId="0" applyFont="1" applyFill="1" applyBorder="1" applyAlignment="1" applyProtection="1">
      <alignment horizontal="left" vertical="center" shrinkToFit="1"/>
    </xf>
    <xf numFmtId="0" fontId="22" fillId="0" borderId="13" xfId="0" applyFont="1" applyFill="1" applyBorder="1" applyAlignment="1" applyProtection="1">
      <alignment horizontal="left" vertical="center" shrinkToFit="1"/>
    </xf>
    <xf numFmtId="0" fontId="22" fillId="0" borderId="18" xfId="0" applyFont="1" applyFill="1" applyBorder="1" applyAlignment="1" applyProtection="1">
      <alignment horizontal="left" vertical="center" shrinkToFit="1"/>
    </xf>
    <xf numFmtId="0" fontId="42" fillId="0" borderId="14" xfId="0" applyFont="1" applyFill="1" applyBorder="1" applyAlignment="1" applyProtection="1">
      <alignment horizontal="center" vertical="center" shrinkToFit="1"/>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22" fillId="0" borderId="48" xfId="0" applyFont="1" applyFill="1" applyBorder="1" applyAlignment="1" applyProtection="1">
      <alignment horizontal="center" vertical="center" shrinkToFit="1"/>
    </xf>
    <xf numFmtId="0" fontId="22" fillId="0" borderId="49" xfId="0" applyFont="1" applyFill="1" applyBorder="1" applyAlignment="1" applyProtection="1">
      <alignment horizontal="center" vertical="center" shrinkToFit="1"/>
    </xf>
    <xf numFmtId="0" fontId="22" fillId="0" borderId="50"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177" fontId="28" fillId="26" borderId="26" xfId="0" applyNumberFormat="1" applyFont="1" applyFill="1" applyBorder="1" applyAlignment="1" applyProtection="1">
      <alignment vertical="center"/>
      <protection locked="0"/>
    </xf>
    <xf numFmtId="177" fontId="28" fillId="26" borderId="30" xfId="0" applyNumberFormat="1" applyFont="1" applyFill="1" applyBorder="1" applyAlignment="1" applyProtection="1">
      <alignment vertical="center"/>
      <protection locked="0"/>
    </xf>
    <xf numFmtId="0" fontId="22" fillId="0" borderId="34" xfId="0" applyFont="1" applyFill="1" applyBorder="1" applyAlignment="1" applyProtection="1">
      <alignment horizontal="center" vertical="center"/>
    </xf>
    <xf numFmtId="0" fontId="22" fillId="0" borderId="39" xfId="0" applyFont="1" applyBorder="1" applyAlignment="1" applyProtection="1">
      <alignment horizontal="center" vertical="center"/>
    </xf>
    <xf numFmtId="177" fontId="28" fillId="0" borderId="26" xfId="0" applyNumberFormat="1" applyFont="1" applyBorder="1" applyAlignment="1" applyProtection="1">
      <alignment vertical="center"/>
    </xf>
    <xf numFmtId="177" fontId="28" fillId="0" borderId="30" xfId="0" applyNumberFormat="1" applyFont="1" applyBorder="1" applyAlignment="1" applyProtection="1">
      <alignment vertical="center"/>
    </xf>
    <xf numFmtId="0" fontId="22" fillId="0" borderId="0" xfId="0" applyFont="1" applyBorder="1" applyAlignment="1" applyProtection="1">
      <alignment horizontal="center" vertical="center"/>
    </xf>
    <xf numFmtId="177" fontId="28" fillId="0" borderId="38" xfId="0" applyNumberFormat="1" applyFont="1" applyBorder="1" applyAlignment="1" applyProtection="1">
      <alignment vertical="center"/>
    </xf>
    <xf numFmtId="177" fontId="28" fillId="0" borderId="29" xfId="0" applyNumberFormat="1" applyFont="1" applyBorder="1" applyAlignment="1" applyProtection="1">
      <alignment vertical="center"/>
    </xf>
    <xf numFmtId="0" fontId="22" fillId="0" borderId="29" xfId="0" applyFont="1" applyBorder="1" applyAlignment="1" applyProtection="1">
      <alignment horizontal="center" vertical="center"/>
    </xf>
    <xf numFmtId="177" fontId="28" fillId="0" borderId="48" xfId="0" applyNumberFormat="1" applyFont="1" applyBorder="1" applyAlignment="1" applyProtection="1">
      <alignment vertical="center"/>
    </xf>
    <xf numFmtId="177" fontId="28" fillId="0" borderId="49" xfId="0" applyNumberFormat="1" applyFont="1" applyBorder="1" applyAlignment="1" applyProtection="1">
      <alignment vertical="center"/>
    </xf>
    <xf numFmtId="177" fontId="28" fillId="0" borderId="13" xfId="0" applyNumberFormat="1" applyFont="1" applyBorder="1" applyAlignment="1" applyProtection="1">
      <alignment vertical="center"/>
    </xf>
    <xf numFmtId="177" fontId="28" fillId="0" borderId="18" xfId="0" applyNumberFormat="1" applyFont="1" applyBorder="1" applyAlignment="1" applyProtection="1">
      <alignment vertical="center"/>
    </xf>
    <xf numFmtId="176" fontId="28" fillId="26" borderId="11" xfId="0" applyNumberFormat="1" applyFont="1" applyFill="1" applyBorder="1" applyAlignment="1" applyProtection="1">
      <alignment vertical="center"/>
      <protection locked="0"/>
    </xf>
    <xf numFmtId="176" fontId="28" fillId="26" borderId="17" xfId="0" applyNumberFormat="1" applyFont="1" applyFill="1" applyBorder="1" applyAlignment="1" applyProtection="1">
      <alignment vertical="center"/>
      <protection locked="0"/>
    </xf>
    <xf numFmtId="176" fontId="28" fillId="26" borderId="13" xfId="0" applyNumberFormat="1" applyFont="1" applyFill="1" applyBorder="1" applyAlignment="1" applyProtection="1">
      <alignment vertical="center"/>
      <protection locked="0"/>
    </xf>
    <xf numFmtId="176" fontId="28" fillId="26" borderId="18" xfId="0" applyNumberFormat="1" applyFont="1" applyFill="1" applyBorder="1" applyAlignment="1" applyProtection="1">
      <alignment vertical="center"/>
      <protection locked="0"/>
    </xf>
    <xf numFmtId="0" fontId="25" fillId="0" borderId="0" xfId="0" applyFont="1" applyBorder="1" applyAlignment="1" applyProtection="1">
      <alignment horizontal="center" vertical="center"/>
    </xf>
    <xf numFmtId="0" fontId="21" fillId="26" borderId="0" xfId="0" applyNumberFormat="1" applyFont="1" applyFill="1" applyBorder="1" applyAlignment="1" applyProtection="1">
      <alignment horizontal="center" vertical="center"/>
      <protection locked="0"/>
    </xf>
    <xf numFmtId="0" fontId="21" fillId="26" borderId="0" xfId="0" applyFont="1" applyFill="1" applyAlignment="1" applyProtection="1">
      <alignment horizontal="center" vertical="center"/>
      <protection locked="0"/>
    </xf>
    <xf numFmtId="0" fontId="21" fillId="24" borderId="0" xfId="0" applyNumberFormat="1" applyFont="1" applyFill="1" applyAlignment="1" applyProtection="1">
      <alignment horizontal="left" vertical="center" shrinkToFit="1"/>
      <protection locked="0"/>
    </xf>
    <xf numFmtId="0" fontId="21" fillId="0" borderId="0" xfId="0" applyFont="1" applyBorder="1" applyAlignment="1" applyProtection="1">
      <alignment horizontal="distributed" vertical="center"/>
    </xf>
    <xf numFmtId="0" fontId="21" fillId="26" borderId="0" xfId="0" applyFont="1" applyFill="1" applyBorder="1" applyAlignment="1" applyProtection="1">
      <alignment horizontal="left" vertical="center" shrinkToFit="1"/>
      <protection locked="0"/>
    </xf>
    <xf numFmtId="0" fontId="21" fillId="26" borderId="0" xfId="0" applyFont="1" applyFill="1" applyAlignment="1" applyProtection="1">
      <alignment horizontal="left" vertical="center" shrinkToFit="1"/>
      <protection locked="0"/>
    </xf>
    <xf numFmtId="0" fontId="21" fillId="0" borderId="0" xfId="0" applyFont="1" applyAlignment="1" applyProtection="1">
      <alignment horizontal="center" vertical="center"/>
    </xf>
    <xf numFmtId="0" fontId="27" fillId="0" borderId="0" xfId="0" applyFont="1" applyAlignment="1" applyProtection="1">
      <alignment horizontal="distributed" vertical="center"/>
    </xf>
    <xf numFmtId="178" fontId="30" fillId="0" borderId="0" xfId="44" applyNumberFormat="1" applyFont="1" applyAlignment="1" applyProtection="1">
      <alignment horizontal="center" vertical="center"/>
    </xf>
    <xf numFmtId="0" fontId="27" fillId="0" borderId="0" xfId="0" applyFont="1" applyAlignment="1" applyProtection="1">
      <alignment horizontal="left" vertical="center"/>
    </xf>
    <xf numFmtId="0" fontId="22" fillId="27" borderId="18" xfId="0" applyFont="1" applyFill="1" applyBorder="1" applyAlignment="1" applyProtection="1">
      <alignment horizontal="center" vertical="center" shrinkToFit="1"/>
    </xf>
    <xf numFmtId="0" fontId="22" fillId="0" borderId="10" xfId="0" applyFont="1" applyBorder="1" applyAlignment="1" applyProtection="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22" fillId="0" borderId="16" xfId="0" applyFont="1" applyBorder="1" applyAlignment="1" applyProtection="1">
      <alignment horizontal="center" vertical="center"/>
    </xf>
    <xf numFmtId="0" fontId="22" fillId="0" borderId="20" xfId="0" applyFont="1" applyBorder="1" applyAlignment="1" applyProtection="1">
      <alignment horizontal="center" vertical="center"/>
    </xf>
    <xf numFmtId="177" fontId="28" fillId="26" borderId="11" xfId="0" applyNumberFormat="1" applyFont="1" applyFill="1" applyBorder="1" applyAlignment="1" applyProtection="1">
      <alignment vertical="center"/>
      <protection locked="0"/>
    </xf>
    <xf numFmtId="177" fontId="28" fillId="26" borderId="17" xfId="0" applyNumberFormat="1" applyFont="1" applyFill="1" applyBorder="1" applyAlignment="1" applyProtection="1">
      <alignment vertical="center"/>
      <protection locked="0"/>
    </xf>
    <xf numFmtId="0" fontId="22" fillId="0" borderId="14" xfId="0" applyFont="1" applyBorder="1" applyAlignment="1" applyProtection="1">
      <alignment horizontal="center" vertical="center"/>
    </xf>
    <xf numFmtId="0" fontId="22" fillId="0" borderId="32" xfId="0" applyFont="1" applyBorder="1" applyAlignment="1" applyProtection="1">
      <alignment horizontal="center" vertical="center"/>
    </xf>
    <xf numFmtId="0" fontId="22" fillId="0" borderId="40" xfId="0" applyFont="1" applyBorder="1" applyAlignment="1" applyProtection="1">
      <alignment horizontal="center" vertical="center"/>
    </xf>
    <xf numFmtId="177" fontId="28" fillId="0" borderId="40" xfId="0" applyNumberFormat="1" applyFont="1" applyBorder="1" applyAlignment="1" applyProtection="1">
      <alignment vertical="center"/>
    </xf>
    <xf numFmtId="177" fontId="28" fillId="0" borderId="25" xfId="0" applyNumberFormat="1" applyFont="1" applyBorder="1" applyAlignment="1" applyProtection="1">
      <alignment vertical="center"/>
    </xf>
    <xf numFmtId="176" fontId="28" fillId="26" borderId="24" xfId="0" applyNumberFormat="1" applyFont="1" applyFill="1" applyBorder="1" applyAlignment="1" applyProtection="1">
      <alignment vertical="center"/>
      <protection locked="0"/>
    </xf>
    <xf numFmtId="0" fontId="22" fillId="0" borderId="23"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177" fontId="28" fillId="0" borderId="13" xfId="0" applyNumberFormat="1" applyFont="1" applyFill="1" applyBorder="1" applyAlignment="1" applyProtection="1">
      <alignment vertical="center"/>
    </xf>
    <xf numFmtId="177" fontId="28" fillId="0" borderId="24" xfId="0" applyNumberFormat="1" applyFont="1" applyFill="1" applyBorder="1" applyAlignment="1" applyProtection="1">
      <alignment vertical="center"/>
    </xf>
    <xf numFmtId="0" fontId="22" fillId="0" borderId="25" xfId="0" applyFont="1" applyBorder="1" applyAlignment="1" applyProtection="1">
      <alignment horizontal="center" vertical="center" shrinkToFit="1"/>
    </xf>
    <xf numFmtId="0" fontId="22" fillId="0" borderId="28" xfId="0" applyFont="1" applyBorder="1" applyAlignment="1" applyProtection="1">
      <alignment horizontal="center" vertical="center" shrinkToFit="1"/>
    </xf>
    <xf numFmtId="0" fontId="22" fillId="0" borderId="32" xfId="0" applyFont="1" applyBorder="1" applyAlignment="1" applyProtection="1">
      <alignment horizontal="center" vertical="center" shrinkToFit="1"/>
    </xf>
    <xf numFmtId="176" fontId="28" fillId="26" borderId="40" xfId="0" applyNumberFormat="1" applyFont="1" applyFill="1" applyBorder="1" applyAlignment="1" applyProtection="1">
      <alignment vertical="center"/>
      <protection locked="0"/>
    </xf>
    <xf numFmtId="176" fontId="28" fillId="26" borderId="25" xfId="0" applyNumberFormat="1" applyFont="1" applyFill="1" applyBorder="1" applyAlignment="1" applyProtection="1">
      <alignment vertical="center"/>
      <protection locked="0"/>
    </xf>
    <xf numFmtId="177" fontId="28" fillId="0" borderId="25" xfId="0" applyNumberFormat="1" applyFont="1" applyBorder="1" applyAlignment="1" applyProtection="1">
      <alignment horizontal="right" vertical="center"/>
    </xf>
    <xf numFmtId="177" fontId="28" fillId="0" borderId="28" xfId="0" applyNumberFormat="1" applyFont="1" applyBorder="1" applyAlignment="1" applyProtection="1">
      <alignment horizontal="right" vertical="center"/>
    </xf>
    <xf numFmtId="0" fontId="22" fillId="0" borderId="0" xfId="0" applyFont="1" applyBorder="1" applyAlignment="1" applyProtection="1">
      <alignment horizontal="center" vertical="center" shrinkToFit="1"/>
    </xf>
    <xf numFmtId="0" fontId="22" fillId="0" borderId="22" xfId="0" applyFont="1" applyFill="1" applyBorder="1" applyAlignment="1" applyProtection="1">
      <alignment horizontal="center" vertical="center" shrinkToFit="1"/>
    </xf>
    <xf numFmtId="176" fontId="28" fillId="26" borderId="41" xfId="0" applyNumberFormat="1" applyFont="1" applyFill="1" applyBorder="1" applyAlignment="1" applyProtection="1">
      <alignment vertical="center"/>
      <protection locked="0"/>
    </xf>
    <xf numFmtId="176" fontId="28" fillId="26" borderId="12" xfId="0" applyNumberFormat="1" applyFont="1" applyFill="1" applyBorder="1" applyAlignment="1" applyProtection="1">
      <alignment vertical="center"/>
      <protection locked="0"/>
    </xf>
    <xf numFmtId="177" fontId="28" fillId="0" borderId="0" xfId="0" applyNumberFormat="1" applyFont="1" applyBorder="1" applyAlignment="1" applyProtection="1">
      <alignment vertical="center"/>
    </xf>
    <xf numFmtId="0" fontId="22" fillId="0" borderId="29" xfId="0" applyFont="1" applyBorder="1" applyAlignment="1" applyProtection="1">
      <alignment horizontal="center" vertical="center" shrinkToFit="1"/>
    </xf>
    <xf numFmtId="0" fontId="22" fillId="0" borderId="33" xfId="0" applyFont="1" applyBorder="1" applyAlignment="1" applyProtection="1">
      <alignment horizontal="center" vertical="center" shrinkToFit="1"/>
    </xf>
    <xf numFmtId="176" fontId="28" fillId="26" borderId="42" xfId="0" applyNumberFormat="1" applyFont="1" applyFill="1" applyBorder="1" applyAlignment="1" applyProtection="1">
      <alignment vertical="center"/>
      <protection locked="0"/>
    </xf>
    <xf numFmtId="176" fontId="28" fillId="26" borderId="26" xfId="0" applyNumberFormat="1" applyFont="1" applyFill="1" applyBorder="1" applyAlignment="1" applyProtection="1">
      <alignment horizontal="right" vertical="center"/>
      <protection locked="0"/>
    </xf>
    <xf numFmtId="176" fontId="28" fillId="26" borderId="30" xfId="0" applyNumberFormat="1" applyFont="1" applyFill="1" applyBorder="1" applyAlignment="1" applyProtection="1">
      <alignment horizontal="right" vertical="center"/>
      <protection locked="0"/>
    </xf>
    <xf numFmtId="176" fontId="28" fillId="26" borderId="12" xfId="0" applyNumberFormat="1" applyFont="1" applyFill="1" applyBorder="1" applyAlignment="1" applyProtection="1">
      <alignment horizontal="right" vertical="center"/>
      <protection locked="0"/>
    </xf>
    <xf numFmtId="176" fontId="28" fillId="26" borderId="0" xfId="0" applyNumberFormat="1" applyFont="1" applyFill="1" applyBorder="1" applyAlignment="1" applyProtection="1">
      <alignment horizontal="right" vertical="center"/>
      <protection locked="0"/>
    </xf>
    <xf numFmtId="177" fontId="28" fillId="0" borderId="12" xfId="0" applyNumberFormat="1" applyFont="1" applyBorder="1" applyAlignment="1" applyProtection="1">
      <alignment horizontal="right" vertical="center"/>
    </xf>
    <xf numFmtId="177" fontId="28" fillId="0" borderId="0" xfId="0" applyNumberFormat="1" applyFont="1" applyBorder="1" applyAlignment="1" applyProtection="1">
      <alignment horizontal="right" vertical="center"/>
    </xf>
    <xf numFmtId="0" fontId="23" fillId="0" borderId="10"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20" xfId="0" applyFont="1" applyBorder="1" applyAlignment="1" applyProtection="1">
      <alignment horizontal="center" vertical="center"/>
    </xf>
    <xf numFmtId="0" fontId="37" fillId="0" borderId="10" xfId="0" applyFont="1" applyBorder="1" applyAlignment="1">
      <alignment vertical="center" wrapText="1" shrinkToFit="1"/>
    </xf>
    <xf numFmtId="0" fontId="37" fillId="0" borderId="16" xfId="0" applyFont="1" applyBorder="1" applyAlignment="1">
      <alignment vertical="center" wrapText="1" shrinkToFit="1"/>
    </xf>
    <xf numFmtId="0" fontId="37" fillId="0" borderId="20" xfId="0" applyFont="1" applyBorder="1" applyAlignment="1">
      <alignment vertical="center" wrapText="1" shrinkToFit="1"/>
    </xf>
    <xf numFmtId="0" fontId="22" fillId="0" borderId="36" xfId="0" applyFont="1" applyFill="1" applyBorder="1" applyAlignment="1" applyProtection="1">
      <alignment horizontal="center" vertical="center"/>
    </xf>
    <xf numFmtId="0" fontId="22" fillId="0" borderId="47" xfId="0" applyFont="1" applyFill="1" applyBorder="1" applyAlignment="1" applyProtection="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177" fontId="28" fillId="0" borderId="47" xfId="44" applyNumberFormat="1" applyFont="1" applyBorder="1" applyAlignment="1" applyProtection="1">
      <alignment vertical="center"/>
    </xf>
    <xf numFmtId="177" fontId="28" fillId="0" borderId="15" xfId="44" applyNumberFormat="1" applyFont="1" applyBorder="1" applyAlignment="1" applyProtection="1">
      <alignment vertical="center"/>
    </xf>
    <xf numFmtId="0" fontId="22" fillId="0" borderId="27" xfId="0" applyFont="1" applyBorder="1" applyAlignment="1" applyProtection="1">
      <alignment horizontal="center" vertical="center" shrinkToFit="1"/>
    </xf>
    <xf numFmtId="0" fontId="22" fillId="0" borderId="31" xfId="0" applyFont="1" applyBorder="1" applyAlignment="1" applyProtection="1">
      <alignment horizontal="center" vertical="center" shrinkToFit="1"/>
    </xf>
    <xf numFmtId="0" fontId="22" fillId="0" borderId="35" xfId="0" applyFont="1" applyBorder="1" applyAlignment="1" applyProtection="1">
      <alignment horizontal="center" vertical="center" shrinkToFit="1"/>
    </xf>
    <xf numFmtId="0" fontId="26" fillId="0" borderId="16" xfId="0" applyFont="1" applyBorder="1" applyAlignment="1" applyProtection="1">
      <alignment vertical="center" shrinkToFit="1"/>
    </xf>
    <xf numFmtId="0" fontId="26" fillId="0" borderId="20" xfId="0" applyFont="1" applyBorder="1" applyAlignment="1" applyProtection="1">
      <alignment vertical="center" shrinkToFit="1"/>
    </xf>
    <xf numFmtId="0" fontId="22" fillId="25" borderId="10" xfId="0" applyFont="1" applyFill="1" applyBorder="1" applyAlignment="1" applyProtection="1">
      <alignment horizontal="center" vertical="center" shrinkToFit="1"/>
      <protection locked="0"/>
    </xf>
    <xf numFmtId="0" fontId="0" fillId="25" borderId="16" xfId="0" applyFont="1" applyFill="1" applyBorder="1" applyAlignment="1">
      <alignment horizontal="center" shrinkToFit="1"/>
    </xf>
    <xf numFmtId="0" fontId="0" fillId="25" borderId="20" xfId="0" applyFont="1" applyFill="1" applyBorder="1" applyAlignment="1">
      <alignment horizontal="center" shrinkToFit="1"/>
    </xf>
    <xf numFmtId="0" fontId="22" fillId="25" borderId="16" xfId="0" applyFont="1" applyFill="1" applyBorder="1" applyAlignment="1" applyProtection="1">
      <alignment horizontal="center" vertical="center" shrinkToFit="1"/>
      <protection locked="0"/>
    </xf>
    <xf numFmtId="0" fontId="22" fillId="25" borderId="20" xfId="0" applyFont="1" applyFill="1" applyBorder="1" applyAlignment="1" applyProtection="1">
      <alignment horizontal="center" vertical="center" shrinkToFit="1"/>
      <protection locked="0"/>
    </xf>
    <xf numFmtId="0" fontId="22" fillId="25" borderId="16" xfId="0" applyFont="1" applyFill="1" applyBorder="1" applyAlignment="1" applyProtection="1">
      <alignment horizontal="center" vertical="center"/>
      <protection locked="0"/>
    </xf>
    <xf numFmtId="0" fontId="22" fillId="25" borderId="20" xfId="0" applyFont="1" applyFill="1" applyBorder="1" applyAlignment="1" applyProtection="1">
      <alignment horizontal="center" vertical="center"/>
      <protection locked="0"/>
    </xf>
    <xf numFmtId="176" fontId="28" fillId="26" borderId="38" xfId="0" applyNumberFormat="1" applyFont="1" applyFill="1" applyBorder="1" applyAlignment="1" applyProtection="1">
      <alignment horizontal="right" vertical="center"/>
      <protection locked="0"/>
    </xf>
    <xf numFmtId="176" fontId="28" fillId="26" borderId="29" xfId="0" applyNumberFormat="1" applyFont="1" applyFill="1" applyBorder="1" applyAlignment="1" applyProtection="1">
      <alignment horizontal="right" vertical="center"/>
      <protection locked="0"/>
    </xf>
    <xf numFmtId="177" fontId="28" fillId="0" borderId="38" xfId="0" applyNumberFormat="1" applyFont="1" applyBorder="1" applyAlignment="1" applyProtection="1">
      <alignment horizontal="right" vertical="center"/>
    </xf>
    <xf numFmtId="177" fontId="28" fillId="0" borderId="29" xfId="0" applyNumberFormat="1" applyFont="1" applyBorder="1" applyAlignment="1" applyProtection="1">
      <alignment horizontal="right" vertical="center"/>
    </xf>
    <xf numFmtId="0" fontId="22" fillId="0" borderId="26" xfId="0" applyFont="1" applyBorder="1" applyAlignment="1" applyProtection="1">
      <alignment horizontal="center" vertical="center" shrinkToFit="1"/>
    </xf>
    <xf numFmtId="0" fontId="22" fillId="0" borderId="30" xfId="0" applyFont="1" applyBorder="1" applyAlignment="1" applyProtection="1">
      <alignment horizontal="center" vertical="center" shrinkToFit="1"/>
    </xf>
    <xf numFmtId="0" fontId="22" fillId="0" borderId="34" xfId="0" applyFont="1" applyBorder="1" applyAlignment="1" applyProtection="1">
      <alignment horizontal="center" vertical="center" shrinkToFit="1"/>
    </xf>
    <xf numFmtId="0" fontId="22" fillId="0" borderId="34" xfId="0" applyFont="1" applyBorder="1" applyAlignment="1" applyProtection="1">
      <alignment horizontal="center" vertical="center"/>
    </xf>
    <xf numFmtId="0" fontId="22" fillId="0" borderId="39" xfId="0" applyFont="1" applyFill="1" applyBorder="1" applyAlignment="1" applyProtection="1">
      <alignment horizontal="center" vertical="center"/>
    </xf>
    <xf numFmtId="177" fontId="28" fillId="0" borderId="39" xfId="0" applyNumberFormat="1" applyFont="1" applyBorder="1" applyAlignment="1" applyProtection="1">
      <alignment vertical="center"/>
    </xf>
    <xf numFmtId="0" fontId="22" fillId="0" borderId="35" xfId="0" applyFont="1" applyBorder="1" applyAlignment="1" applyProtection="1">
      <alignment horizontal="center" vertical="center"/>
    </xf>
    <xf numFmtId="0" fontId="22" fillId="0" borderId="43"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36" xfId="0" applyFont="1" applyBorder="1" applyAlignment="1" applyProtection="1">
      <alignment horizontal="center" vertical="center"/>
    </xf>
    <xf numFmtId="0" fontId="38" fillId="0" borderId="0" xfId="0" applyFont="1" applyAlignment="1" applyProtection="1">
      <alignment horizontal="left" vertical="center" wrapText="1"/>
      <protection locked="0"/>
    </xf>
    <xf numFmtId="0" fontId="38" fillId="0" borderId="0" xfId="0" applyFont="1" applyAlignment="1" applyProtection="1">
      <alignment horizontal="left" vertical="center"/>
      <protection locked="0"/>
    </xf>
    <xf numFmtId="0" fontId="22" fillId="0" borderId="11" xfId="0" applyFont="1" applyFill="1" applyBorder="1" applyAlignment="1" applyProtection="1">
      <alignment horizontal="left" vertical="center" wrapText="1" indent="1"/>
    </xf>
    <xf numFmtId="0" fontId="22" fillId="0" borderId="17" xfId="0" applyFont="1" applyFill="1" applyBorder="1" applyAlignment="1" applyProtection="1">
      <alignment horizontal="left" vertical="center" wrapText="1" indent="1"/>
    </xf>
    <xf numFmtId="0" fontId="22" fillId="0" borderId="21" xfId="0" applyFont="1" applyFill="1" applyBorder="1" applyAlignment="1" applyProtection="1">
      <alignment horizontal="left" vertical="center" wrapText="1" indent="1"/>
    </xf>
    <xf numFmtId="0" fontId="22" fillId="0" borderId="12" xfId="0" applyFont="1" applyFill="1" applyBorder="1" applyAlignment="1" applyProtection="1">
      <alignment horizontal="left" vertical="center" wrapText="1" indent="1"/>
    </xf>
    <xf numFmtId="0" fontId="22" fillId="0" borderId="0" xfId="0" applyFont="1" applyFill="1" applyBorder="1" applyAlignment="1" applyProtection="1">
      <alignment horizontal="left" vertical="center" wrapText="1" indent="1"/>
    </xf>
    <xf numFmtId="0" fontId="22" fillId="0" borderId="22" xfId="0" applyFont="1" applyFill="1" applyBorder="1" applyAlignment="1" applyProtection="1">
      <alignment horizontal="left" vertical="center" wrapText="1" indent="1"/>
    </xf>
    <xf numFmtId="0" fontId="22" fillId="0" borderId="13" xfId="0" applyFont="1" applyFill="1" applyBorder="1" applyAlignment="1" applyProtection="1">
      <alignment horizontal="left" vertical="center" wrapText="1" indent="1"/>
    </xf>
    <xf numFmtId="0" fontId="22" fillId="0" borderId="18" xfId="0" applyFont="1" applyFill="1" applyBorder="1" applyAlignment="1" applyProtection="1">
      <alignment horizontal="left" vertical="center" wrapText="1" indent="1"/>
    </xf>
    <xf numFmtId="0" fontId="22" fillId="0" borderId="23" xfId="0" applyFont="1" applyFill="1" applyBorder="1" applyAlignment="1" applyProtection="1">
      <alignment horizontal="left" vertical="center" wrapText="1" indent="1"/>
    </xf>
    <xf numFmtId="0" fontId="22" fillId="0" borderId="11" xfId="0" applyFont="1" applyBorder="1" applyAlignment="1" applyProtection="1">
      <alignment horizontal="left" vertical="center" indent="1" shrinkToFit="1"/>
    </xf>
    <xf numFmtId="0" fontId="22" fillId="0" borderId="17" xfId="0" applyFont="1" applyBorder="1" applyAlignment="1" applyProtection="1">
      <alignment horizontal="left" vertical="center" indent="1" shrinkToFit="1"/>
    </xf>
    <xf numFmtId="0" fontId="22" fillId="0" borderId="21" xfId="0" applyFont="1" applyBorder="1" applyAlignment="1" applyProtection="1">
      <alignment horizontal="left" vertical="center" indent="1" shrinkToFit="1"/>
    </xf>
    <xf numFmtId="0" fontId="22" fillId="0" borderId="12" xfId="0" applyFont="1" applyBorder="1" applyAlignment="1" applyProtection="1">
      <alignment horizontal="left" vertical="center" indent="1" shrinkToFit="1"/>
    </xf>
    <xf numFmtId="0" fontId="22" fillId="0" borderId="0" xfId="0" applyFont="1" applyBorder="1" applyAlignment="1" applyProtection="1">
      <alignment horizontal="left" vertical="center" indent="1" shrinkToFit="1"/>
    </xf>
    <xf numFmtId="0" fontId="22" fillId="0" borderId="22" xfId="0" applyFont="1" applyBorder="1" applyAlignment="1" applyProtection="1">
      <alignment horizontal="left" vertical="center" indent="1" shrinkToFit="1"/>
    </xf>
    <xf numFmtId="0" fontId="22" fillId="0" borderId="13" xfId="0" applyFont="1" applyBorder="1" applyAlignment="1" applyProtection="1">
      <alignment horizontal="left" vertical="center" indent="1" shrinkToFit="1"/>
    </xf>
    <xf numFmtId="0" fontId="22" fillId="0" borderId="18" xfId="0" applyFont="1" applyBorder="1" applyAlignment="1" applyProtection="1">
      <alignment horizontal="left" vertical="center" indent="1" shrinkToFit="1"/>
    </xf>
    <xf numFmtId="0" fontId="22" fillId="0" borderId="23" xfId="0" applyFont="1" applyBorder="1" applyAlignment="1" applyProtection="1">
      <alignment horizontal="left" vertical="center" indent="1" shrinkToFit="1"/>
    </xf>
    <xf numFmtId="0" fontId="22" fillId="0" borderId="12" xfId="0" applyFont="1" applyFill="1" applyBorder="1" applyAlignment="1" applyProtection="1">
      <alignment horizontal="center" vertical="center" shrinkToFit="1"/>
    </xf>
    <xf numFmtId="0" fontId="22" fillId="0" borderId="0" xfId="0" applyFont="1" applyFill="1" applyAlignment="1" applyProtection="1">
      <alignment horizontal="center" vertical="center" shrinkToFit="1"/>
    </xf>
    <xf numFmtId="0" fontId="0" fillId="0" borderId="17" xfId="0" applyFont="1" applyFill="1" applyBorder="1" applyAlignment="1">
      <alignment horizontal="left" vertical="center" indent="1"/>
    </xf>
    <xf numFmtId="0" fontId="0" fillId="0" borderId="21" xfId="0" applyFont="1" applyFill="1" applyBorder="1" applyAlignment="1">
      <alignment horizontal="left" vertical="center" indent="1"/>
    </xf>
    <xf numFmtId="0" fontId="0" fillId="0" borderId="27" xfId="0" applyFont="1" applyFill="1" applyBorder="1" applyAlignment="1">
      <alignment horizontal="left" vertical="center" indent="1"/>
    </xf>
    <xf numFmtId="0" fontId="0" fillId="0" borderId="31" xfId="0" applyFont="1" applyFill="1" applyBorder="1" applyAlignment="1">
      <alignment horizontal="left" vertical="center" indent="1"/>
    </xf>
    <xf numFmtId="0" fontId="0" fillId="0" borderId="35" xfId="0" applyFont="1" applyFill="1" applyBorder="1" applyAlignment="1">
      <alignment horizontal="left" vertical="center" indent="1"/>
    </xf>
    <xf numFmtId="0" fontId="26" fillId="0" borderId="11" xfId="0" applyFont="1" applyBorder="1" applyAlignment="1" applyProtection="1">
      <alignment horizontal="center"/>
    </xf>
    <xf numFmtId="0" fontId="26" fillId="0" borderId="17" xfId="0" applyFont="1" applyBorder="1" applyAlignment="1" applyProtection="1">
      <alignment horizontal="center"/>
    </xf>
    <xf numFmtId="0" fontId="26" fillId="0" borderId="21" xfId="0" applyFont="1" applyBorder="1" applyAlignment="1" applyProtection="1">
      <alignment horizontal="center"/>
    </xf>
    <xf numFmtId="0" fontId="26" fillId="25" borderId="17" xfId="0" applyFont="1" applyFill="1" applyBorder="1" applyAlignment="1" applyProtection="1">
      <alignment vertical="center"/>
      <protection locked="0"/>
    </xf>
    <xf numFmtId="0" fontId="26" fillId="25" borderId="21" xfId="0" applyFont="1" applyFill="1" applyBorder="1" applyAlignment="1" applyProtection="1">
      <alignment vertical="center"/>
      <protection locked="0"/>
    </xf>
    <xf numFmtId="0" fontId="22" fillId="0" borderId="13" xfId="0" applyFont="1" applyBorder="1" applyAlignment="1" applyProtection="1">
      <alignment horizontal="center" vertical="top"/>
    </xf>
    <xf numFmtId="0" fontId="22" fillId="0" borderId="18" xfId="0" applyFont="1" applyBorder="1" applyAlignment="1" applyProtection="1">
      <alignment horizontal="center" vertical="top"/>
    </xf>
    <xf numFmtId="0" fontId="22" fillId="0" borderId="23" xfId="0" applyFont="1" applyBorder="1" applyAlignment="1" applyProtection="1">
      <alignment horizontal="center" vertical="top"/>
    </xf>
    <xf numFmtId="0" fontId="22" fillId="25" borderId="18" xfId="0" applyFont="1" applyFill="1" applyBorder="1" applyAlignment="1" applyProtection="1">
      <alignment vertical="center"/>
      <protection locked="0"/>
    </xf>
    <xf numFmtId="0" fontId="22" fillId="25" borderId="23" xfId="0" applyFont="1" applyFill="1" applyBorder="1" applyAlignment="1" applyProtection="1">
      <alignment vertical="center"/>
      <protection locked="0"/>
    </xf>
    <xf numFmtId="0" fontId="24" fillId="0" borderId="0" xfId="0" applyFont="1" applyBorder="1" applyAlignment="1" applyProtection="1">
      <alignment horizontal="distributed" vertical="center"/>
    </xf>
    <xf numFmtId="0" fontId="24" fillId="0" borderId="0" xfId="0" applyFont="1" applyBorder="1" applyAlignment="1" applyProtection="1">
      <alignment horizontal="right" vertical="center"/>
    </xf>
    <xf numFmtId="0" fontId="24" fillId="0" borderId="18" xfId="0" applyFont="1" applyBorder="1" applyAlignment="1" applyProtection="1">
      <alignment horizontal="center" vertical="center" shrinkToFit="1"/>
    </xf>
    <xf numFmtId="0" fontId="28" fillId="25" borderId="16" xfId="0" applyFont="1" applyFill="1" applyBorder="1" applyAlignment="1" applyProtection="1">
      <alignment horizontal="center" vertical="center"/>
      <protection locked="0"/>
    </xf>
    <xf numFmtId="0" fontId="28" fillId="25" borderId="20" xfId="0" applyFont="1" applyFill="1" applyBorder="1" applyAlignment="1" applyProtection="1">
      <alignment horizontal="center" vertical="center"/>
      <protection locked="0"/>
    </xf>
    <xf numFmtId="176" fontId="28" fillId="26" borderId="43" xfId="0" applyNumberFormat="1" applyFont="1" applyFill="1" applyBorder="1" applyAlignment="1" applyProtection="1">
      <alignment vertical="center"/>
      <protection locked="0"/>
    </xf>
    <xf numFmtId="176" fontId="28" fillId="26" borderId="27" xfId="0" applyNumberFormat="1" applyFont="1" applyFill="1" applyBorder="1" applyAlignment="1" applyProtection="1">
      <alignment vertical="center"/>
      <protection locked="0"/>
    </xf>
    <xf numFmtId="177" fontId="28" fillId="0" borderId="27" xfId="0" applyNumberFormat="1" applyFont="1" applyBorder="1" applyAlignment="1" applyProtection="1">
      <alignment vertical="center"/>
    </xf>
    <xf numFmtId="177" fontId="28" fillId="0" borderId="31" xfId="0" applyNumberFormat="1" applyFont="1" applyBorder="1" applyAlignment="1" applyProtection="1">
      <alignment vertical="center"/>
    </xf>
    <xf numFmtId="0" fontId="22" fillId="0" borderId="31" xfId="0" applyFont="1" applyBorder="1" applyAlignment="1" applyProtection="1">
      <alignment horizontal="center" vertical="center"/>
    </xf>
    <xf numFmtId="177" fontId="28" fillId="0" borderId="43" xfId="0" applyNumberFormat="1" applyFont="1" applyBorder="1" applyAlignment="1" applyProtection="1">
      <alignment vertical="center"/>
    </xf>
    <xf numFmtId="0" fontId="47" fillId="0" borderId="12" xfId="0" applyFont="1" applyFill="1" applyBorder="1" applyAlignment="1">
      <alignment horizontal="left" vertical="top" wrapText="1"/>
    </xf>
    <xf numFmtId="0" fontId="47" fillId="0" borderId="0" xfId="0" applyFont="1" applyFill="1" applyBorder="1" applyAlignment="1">
      <alignment horizontal="left" vertical="top" wrapText="1"/>
    </xf>
    <xf numFmtId="0" fontId="43" fillId="0" borderId="14" xfId="0" applyFont="1" applyFill="1" applyBorder="1" applyAlignment="1" applyProtection="1">
      <alignment horizontal="center" vertical="center" shrinkToFit="1"/>
    </xf>
    <xf numFmtId="0" fontId="43" fillId="0" borderId="14" xfId="0" applyFont="1" applyFill="1" applyBorder="1" applyAlignment="1" applyProtection="1">
      <alignment horizontal="center" vertical="center" wrapText="1" shrinkToFit="1"/>
    </xf>
    <xf numFmtId="0" fontId="43" fillId="0" borderId="21" xfId="0" applyFont="1" applyFill="1" applyBorder="1" applyAlignment="1" applyProtection="1">
      <alignment horizontal="center" vertical="center" wrapText="1" shrinkToFit="1"/>
    </xf>
    <xf numFmtId="0" fontId="43" fillId="0" borderId="23" xfId="0" applyFont="1" applyFill="1" applyBorder="1" applyAlignment="1" applyProtection="1">
      <alignment horizontal="center" vertical="center" wrapText="1" shrinkToFit="1"/>
    </xf>
    <xf numFmtId="0" fontId="43" fillId="0" borderId="11" xfId="0" applyFont="1" applyFill="1" applyBorder="1" applyAlignment="1" applyProtection="1">
      <alignment horizontal="center" vertical="center" wrapText="1" shrinkToFit="1"/>
    </xf>
    <xf numFmtId="0" fontId="43" fillId="0" borderId="17" xfId="0" applyFont="1" applyFill="1" applyBorder="1" applyAlignment="1" applyProtection="1">
      <alignment horizontal="center" vertical="center" shrinkToFit="1"/>
    </xf>
    <xf numFmtId="0" fontId="43" fillId="0" borderId="21" xfId="0" applyFont="1" applyFill="1" applyBorder="1" applyAlignment="1" applyProtection="1">
      <alignment horizontal="center" vertical="center" shrinkToFit="1"/>
    </xf>
    <xf numFmtId="0" fontId="43" fillId="0" borderId="13" xfId="0" applyFont="1" applyFill="1" applyBorder="1" applyAlignment="1" applyProtection="1">
      <alignment horizontal="center" vertical="center" shrinkToFit="1"/>
    </xf>
    <xf numFmtId="0" fontId="43" fillId="0" borderId="18" xfId="0" applyFont="1" applyFill="1" applyBorder="1" applyAlignment="1" applyProtection="1">
      <alignment horizontal="center" vertical="center" shrinkToFit="1"/>
    </xf>
    <xf numFmtId="0" fontId="43" fillId="0" borderId="23" xfId="0" applyFont="1" applyFill="1" applyBorder="1" applyAlignment="1" applyProtection="1">
      <alignment horizontal="center" vertical="center" shrinkToFit="1"/>
    </xf>
    <xf numFmtId="0" fontId="43" fillId="0" borderId="17" xfId="0" applyFont="1" applyFill="1" applyBorder="1" applyAlignment="1" applyProtection="1">
      <alignment horizontal="center" vertical="center" wrapText="1" shrinkToFit="1"/>
    </xf>
    <xf numFmtId="0" fontId="43" fillId="0" borderId="10" xfId="0" applyFont="1" applyFill="1" applyBorder="1" applyAlignment="1" applyProtection="1">
      <alignment horizontal="center" vertical="center" wrapText="1" shrinkToFit="1"/>
    </xf>
    <xf numFmtId="0" fontId="43" fillId="0" borderId="16" xfId="0" applyFont="1" applyFill="1" applyBorder="1" applyAlignment="1" applyProtection="1">
      <alignment horizontal="center" vertical="center" wrapText="1" shrinkToFit="1"/>
    </xf>
    <xf numFmtId="0" fontId="43" fillId="0" borderId="20" xfId="0" applyFont="1" applyFill="1" applyBorder="1" applyAlignment="1" applyProtection="1">
      <alignment horizontal="center" vertical="center" wrapText="1" shrinkToFit="1"/>
    </xf>
    <xf numFmtId="0" fontId="43" fillId="0" borderId="10" xfId="0" applyFont="1" applyFill="1" applyBorder="1" applyAlignment="1">
      <alignment horizontal="center" vertical="center" wrapText="1" shrinkToFit="1"/>
    </xf>
    <xf numFmtId="0" fontId="43" fillId="0" borderId="16" xfId="0" applyFont="1" applyFill="1" applyBorder="1" applyAlignment="1">
      <alignment horizontal="center" vertical="center" wrapText="1" shrinkToFit="1"/>
    </xf>
    <xf numFmtId="0" fontId="43" fillId="0" borderId="20" xfId="0" applyFont="1" applyFill="1" applyBorder="1" applyAlignment="1">
      <alignment horizontal="center" vertical="center" wrapText="1" shrinkToFit="1"/>
    </xf>
    <xf numFmtId="0" fontId="43" fillId="0" borderId="37" xfId="0" applyFont="1" applyFill="1" applyBorder="1" applyAlignment="1" applyProtection="1">
      <alignment horizontal="center" vertical="center" shrinkToFit="1"/>
    </xf>
    <xf numFmtId="0" fontId="43" fillId="0" borderId="24" xfId="0" applyFont="1" applyFill="1" applyBorder="1" applyAlignment="1" applyProtection="1">
      <alignment horizontal="center" vertical="center" shrinkToFi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28" xr:uid="{00000000-0005-0000-0000-00001B000000}"/>
    <cellStyle name="ハイパーリンク 2" xfId="45" xr:uid="{E93A887E-D919-4ADE-8D60-B30022878DA1}"/>
    <cellStyle name="メモ" xfId="29" xr:uid="{00000000-0005-0000-0000-00001C000000}"/>
    <cellStyle name="リンク セル" xfId="30" xr:uid="{00000000-0005-0000-0000-00001D000000}"/>
    <cellStyle name="悪い" xfId="33" xr:uid="{00000000-0005-0000-0000-000020000000}"/>
    <cellStyle name="計算" xfId="40" xr:uid="{00000000-0005-0000-0000-000028000000}"/>
    <cellStyle name="警告文" xfId="42" xr:uid="{00000000-0005-0000-0000-00002A000000}"/>
    <cellStyle name="桁区切り" xfId="44" builtinId="6"/>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2" xr:uid="{00000000-0005-0000-0000-00001F000000}"/>
    <cellStyle name="説明文" xfId="41" xr:uid="{00000000-0005-0000-0000-000029000000}"/>
    <cellStyle name="入力" xfId="31" xr:uid="{00000000-0005-0000-0000-00001E000000}"/>
    <cellStyle name="標準" xfId="0" builtinId="0"/>
    <cellStyle name="標準 2" xfId="34" xr:uid="{00000000-0005-0000-0000-000022000000}"/>
    <cellStyle name="良い" xfId="35" xr:uid="{00000000-0005-0000-0000-000023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s>
  <tableStyles count="0" defaultTableStyle="TableStyleMedium2" defaultPivotStyle="PivotStyleLight16"/>
  <colors>
    <mruColors>
      <color rgb="FFFFCCCC"/>
      <color rgb="FFB3E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11</xdr:row>
      <xdr:rowOff>38100</xdr:rowOff>
    </xdr:from>
    <xdr:to>
      <xdr:col>28</xdr:col>
      <xdr:colOff>32385</xdr:colOff>
      <xdr:row>11</xdr:row>
      <xdr:rowOff>38100</xdr:rowOff>
    </xdr:to>
    <xdr:sp macro="" textlink="">
      <xdr:nvSpPr>
        <xdr:cNvPr id="15388" name="Line 1">
          <a:extLst>
            <a:ext uri="{FF2B5EF4-FFF2-40B4-BE49-F238E27FC236}">
              <a16:creationId xmlns:a16="http://schemas.microsoft.com/office/drawing/2014/main" id="{00000000-0008-0000-0000-00001C3C0000}"/>
            </a:ext>
          </a:extLst>
        </xdr:cNvPr>
        <xdr:cNvSpPr>
          <a:spLocks noChangeShapeType="1"/>
        </xdr:cNvSpPr>
      </xdr:nvSpPr>
      <xdr:spPr>
        <a:xfrm>
          <a:off x="1923415" y="2706370"/>
          <a:ext cx="391922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39</xdr:col>
      <xdr:colOff>0</xdr:colOff>
      <xdr:row>12</xdr:row>
      <xdr:rowOff>0</xdr:rowOff>
    </xdr:from>
    <xdr:to>
      <xdr:col>39</xdr:col>
      <xdr:colOff>0</xdr:colOff>
      <xdr:row>12</xdr:row>
      <xdr:rowOff>0</xdr:rowOff>
    </xdr:to>
    <xdr:sp macro="" textlink="">
      <xdr:nvSpPr>
        <xdr:cNvPr id="15389" name="Line 2">
          <a:extLst>
            <a:ext uri="{FF2B5EF4-FFF2-40B4-BE49-F238E27FC236}">
              <a16:creationId xmlns:a16="http://schemas.microsoft.com/office/drawing/2014/main" id="{00000000-0008-0000-0000-00001D3C0000}"/>
            </a:ext>
          </a:extLst>
        </xdr:cNvPr>
        <xdr:cNvSpPr>
          <a:spLocks noChangeShapeType="1"/>
        </xdr:cNvSpPr>
      </xdr:nvSpPr>
      <xdr:spPr>
        <a:xfrm>
          <a:off x="7926705" y="2795270"/>
          <a:ext cx="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18</xdr:col>
      <xdr:colOff>21590</xdr:colOff>
      <xdr:row>14</xdr:row>
      <xdr:rowOff>38100</xdr:rowOff>
    </xdr:from>
    <xdr:to>
      <xdr:col>22</xdr:col>
      <xdr:colOff>54610</xdr:colOff>
      <xdr:row>15</xdr:row>
      <xdr:rowOff>0</xdr:rowOff>
    </xdr:to>
    <xdr:sp macro="" textlink="">
      <xdr:nvSpPr>
        <xdr:cNvPr id="15390" name="テキスト ボックス 1">
          <a:extLst>
            <a:ext uri="{FF2B5EF4-FFF2-40B4-BE49-F238E27FC236}">
              <a16:creationId xmlns:a16="http://schemas.microsoft.com/office/drawing/2014/main" id="{00000000-0008-0000-0000-00001E3C0000}"/>
            </a:ext>
          </a:extLst>
        </xdr:cNvPr>
        <xdr:cNvSpPr txBox="1">
          <a:spLocks noChangeArrowheads="1"/>
        </xdr:cNvSpPr>
      </xdr:nvSpPr>
      <xdr:spPr>
        <a:xfrm>
          <a:off x="3909060" y="91389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17</xdr:row>
      <xdr:rowOff>38100</xdr:rowOff>
    </xdr:from>
    <xdr:to>
      <xdr:col>22</xdr:col>
      <xdr:colOff>54610</xdr:colOff>
      <xdr:row>18</xdr:row>
      <xdr:rowOff>0</xdr:rowOff>
    </xdr:to>
    <xdr:sp macro="" textlink="">
      <xdr:nvSpPr>
        <xdr:cNvPr id="15391" name="テキスト ボックス 4">
          <a:extLst>
            <a:ext uri="{FF2B5EF4-FFF2-40B4-BE49-F238E27FC236}">
              <a16:creationId xmlns:a16="http://schemas.microsoft.com/office/drawing/2014/main" id="{00000000-0008-0000-0000-00001F3C0000}"/>
            </a:ext>
          </a:extLst>
        </xdr:cNvPr>
        <xdr:cNvSpPr txBox="1">
          <a:spLocks noChangeArrowheads="1"/>
        </xdr:cNvSpPr>
      </xdr:nvSpPr>
      <xdr:spPr>
        <a:xfrm>
          <a:off x="3909060" y="97104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20</xdr:row>
      <xdr:rowOff>38100</xdr:rowOff>
    </xdr:from>
    <xdr:to>
      <xdr:col>22</xdr:col>
      <xdr:colOff>54610</xdr:colOff>
      <xdr:row>21</xdr:row>
      <xdr:rowOff>0</xdr:rowOff>
    </xdr:to>
    <xdr:sp macro="" textlink="">
      <xdr:nvSpPr>
        <xdr:cNvPr id="6" name="テキスト ボックス 1">
          <a:extLst>
            <a:ext uri="{FF2B5EF4-FFF2-40B4-BE49-F238E27FC236}">
              <a16:creationId xmlns:a16="http://schemas.microsoft.com/office/drawing/2014/main" id="{00000000-0008-0000-0000-000006000000}"/>
            </a:ext>
          </a:extLst>
        </xdr:cNvPr>
        <xdr:cNvSpPr txBox="1">
          <a:spLocks noChangeArrowheads="1"/>
        </xdr:cNvSpPr>
      </xdr:nvSpPr>
      <xdr:spPr>
        <a:xfrm>
          <a:off x="3909060" y="102819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0</xdr:col>
      <xdr:colOff>142875</xdr:colOff>
      <xdr:row>0</xdr:row>
      <xdr:rowOff>114300</xdr:rowOff>
    </xdr:from>
    <xdr:to>
      <xdr:col>4</xdr:col>
      <xdr:colOff>28575</xdr:colOff>
      <xdr:row>2</xdr:row>
      <xdr:rowOff>57150</xdr:rowOff>
    </xdr:to>
    <xdr:sp macro="" textlink="">
      <xdr:nvSpPr>
        <xdr:cNvPr id="2" name="テキスト ボックス 1">
          <a:extLst>
            <a:ext uri="{FF2B5EF4-FFF2-40B4-BE49-F238E27FC236}">
              <a16:creationId xmlns:a16="http://schemas.microsoft.com/office/drawing/2014/main" id="{C65889F9-B4CD-4579-92A5-A8A030C50E14}"/>
            </a:ext>
          </a:extLst>
        </xdr:cNvPr>
        <xdr:cNvSpPr txBox="1"/>
      </xdr:nvSpPr>
      <xdr:spPr>
        <a:xfrm>
          <a:off x="142875" y="114300"/>
          <a:ext cx="952500" cy="438150"/>
        </a:xfrm>
        <a:prstGeom prst="rect">
          <a:avLst/>
        </a:prstGeom>
        <a:solidFill>
          <a:srgbClr val="FFE7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t>B</a:t>
          </a:r>
          <a:r>
            <a:rPr kumimoji="1" lang="ja-JP" altLang="en-US" sz="1800"/>
            <a:t>類</a:t>
          </a:r>
        </a:p>
      </xdr:txBody>
    </xdr:sp>
    <xdr:clientData/>
  </xdr:twoCellAnchor>
  <xdr:twoCellAnchor>
    <xdr:from>
      <xdr:col>18</xdr:col>
      <xdr:colOff>21590</xdr:colOff>
      <xdr:row>23</xdr:row>
      <xdr:rowOff>38100</xdr:rowOff>
    </xdr:from>
    <xdr:to>
      <xdr:col>22</xdr:col>
      <xdr:colOff>54610</xdr:colOff>
      <xdr:row>24</xdr:row>
      <xdr:rowOff>0</xdr:rowOff>
    </xdr:to>
    <xdr:sp macro="" textlink="">
      <xdr:nvSpPr>
        <xdr:cNvPr id="3" name="テキスト ボックス 1">
          <a:extLst>
            <a:ext uri="{FF2B5EF4-FFF2-40B4-BE49-F238E27FC236}">
              <a16:creationId xmlns:a16="http://schemas.microsoft.com/office/drawing/2014/main" id="{73171704-C2AD-4003-B77C-CADD9DF0BB48}"/>
            </a:ext>
          </a:extLst>
        </xdr:cNvPr>
        <xdr:cNvSpPr txBox="1">
          <a:spLocks noChangeArrowheads="1"/>
        </xdr:cNvSpPr>
      </xdr:nvSpPr>
      <xdr:spPr>
        <a:xfrm>
          <a:off x="3907790" y="42957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26</xdr:row>
      <xdr:rowOff>38100</xdr:rowOff>
    </xdr:from>
    <xdr:to>
      <xdr:col>22</xdr:col>
      <xdr:colOff>54610</xdr:colOff>
      <xdr:row>27</xdr:row>
      <xdr:rowOff>0</xdr:rowOff>
    </xdr:to>
    <xdr:sp macro="" textlink="">
      <xdr:nvSpPr>
        <xdr:cNvPr id="4" name="テキスト ボックス 1">
          <a:extLst>
            <a:ext uri="{FF2B5EF4-FFF2-40B4-BE49-F238E27FC236}">
              <a16:creationId xmlns:a16="http://schemas.microsoft.com/office/drawing/2014/main" id="{A4D468FE-E51C-46CD-80FA-D1F2DA84EF26}"/>
            </a:ext>
          </a:extLst>
        </xdr:cNvPr>
        <xdr:cNvSpPr txBox="1">
          <a:spLocks noChangeArrowheads="1"/>
        </xdr:cNvSpPr>
      </xdr:nvSpPr>
      <xdr:spPr>
        <a:xfrm>
          <a:off x="3907790" y="48672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ailto:kodomo-center@city.semboku.lg.jp/hoken@city.semboku.lg.jp" TargetMode="External"/><Relationship Id="rId18" Type="http://schemas.openxmlformats.org/officeDocument/2006/relationships/hyperlink" Target="mailto:hoken@town.happo.lg.jp/abe.risa@town.happo.lg.jp" TargetMode="External"/><Relationship Id="rId26" Type="http://schemas.openxmlformats.org/officeDocument/2006/relationships/hyperlink" Target="mailto:ro-hlhm@city.akita.lg.jp" TargetMode="External"/><Relationship Id="rId39" Type="http://schemas.openxmlformats.org/officeDocument/2006/relationships/printerSettings" Target="../printerSettings/printerSettings2.bin"/><Relationship Id="rId21" Type="http://schemas.openxmlformats.org/officeDocument/2006/relationships/hyperlink" Target="mailto:kenkou@city.kitaakita.lg.jp" TargetMode="External"/><Relationship Id="rId34" Type="http://schemas.openxmlformats.org/officeDocument/2006/relationships/hyperlink" Target="mailto:ksk-health@town.kosaka.lg.jp" TargetMode="External"/><Relationship Id="rId7" Type="http://schemas.openxmlformats.org/officeDocument/2006/relationships/hyperlink" Target="mailto:ro-hlhm@city.akita.lg.jp" TargetMode="External"/><Relationship Id="rId12" Type="http://schemas.openxmlformats.org/officeDocument/2006/relationships/hyperlink" Target="mailto:ho.soumu@city.odate.lg.jp" TargetMode="External"/><Relationship Id="rId17" Type="http://schemas.openxmlformats.org/officeDocument/2006/relationships/hyperlink" Target="mailto:kenkou@city.kazuno.lg.jp" TargetMode="External"/><Relationship Id="rId25" Type="http://schemas.openxmlformats.org/officeDocument/2006/relationships/hyperlink" Target="mailto:kenkou-center@town.akita-ikawa.lg.jp" TargetMode="External"/><Relationship Id="rId33" Type="http://schemas.openxmlformats.org/officeDocument/2006/relationships/hyperlink" Target="mailto:kenkou@city.noshiro.lg.jp" TargetMode="External"/><Relationship Id="rId38" Type="http://schemas.openxmlformats.org/officeDocument/2006/relationships/hyperlink" Target="mailto:g-hoken-c@vill.ogata.lg.jp" TargetMode="External"/><Relationship Id="rId2" Type="http://schemas.openxmlformats.org/officeDocument/2006/relationships/hyperlink" Target="mailto:kenkou@city.kitaakita.lg.jp" TargetMode="External"/><Relationship Id="rId16" Type="http://schemas.openxmlformats.org/officeDocument/2006/relationships/hyperlink" Target="mailto:kosodate@town.mitane.lg.jp/kenkou@town.mitane.lg.jp" TargetMode="External"/><Relationship Id="rId20" Type="http://schemas.openxmlformats.org/officeDocument/2006/relationships/hyperlink" Target="mailto:hoken@vill.kamikoani.lg.jp" TargetMode="External"/><Relationship Id="rId29" Type="http://schemas.openxmlformats.org/officeDocument/2006/relationships/hyperlink" Target="mailto:yobou@vill.higashinaruse.lg.jp" TargetMode="External"/><Relationship Id="rId1" Type="http://schemas.openxmlformats.org/officeDocument/2006/relationships/hyperlink" Target="mailto:hoken@vill.kamikoani.lg.jp" TargetMode="External"/><Relationship Id="rId6" Type="http://schemas.openxmlformats.org/officeDocument/2006/relationships/hyperlink" Target="mailto:kenkou-center@town.akita-ikawa.lg.jp" TargetMode="External"/><Relationship Id="rId11" Type="http://schemas.openxmlformats.org/officeDocument/2006/relationships/hyperlink" Target="mailto:kenkou@city.daisen.lg.jp" TargetMode="External"/><Relationship Id="rId24" Type="http://schemas.openxmlformats.org/officeDocument/2006/relationships/hyperlink" Target="mailto:hokenkaigo@town.gojome.lg.jp" TargetMode="External"/><Relationship Id="rId32" Type="http://schemas.openxmlformats.org/officeDocument/2006/relationships/hyperlink" Target="mailto:kodomo-center@city.semboku.lg.jp/hoken@city.semboku.lg.jp" TargetMode="External"/><Relationship Id="rId37" Type="http://schemas.openxmlformats.org/officeDocument/2006/relationships/hyperlink" Target="mailto:hoken@town.happo.lg.jp/abe.risa@town.happo.lg.jp" TargetMode="External"/><Relationship Id="rId5" Type="http://schemas.openxmlformats.org/officeDocument/2006/relationships/hyperlink" Target="mailto:hokenkaigo@town.gojome.lg.jp" TargetMode="External"/><Relationship Id="rId15" Type="http://schemas.openxmlformats.org/officeDocument/2006/relationships/hyperlink" Target="mailto:ksk-health@town.kosaka.lg.jp" TargetMode="External"/><Relationship Id="rId23" Type="http://schemas.openxmlformats.org/officeDocument/2006/relationships/hyperlink" Target="mailto:kansenyobo@city.katagami.lg.jp" TargetMode="External"/><Relationship Id="rId28" Type="http://schemas.openxmlformats.org/officeDocument/2006/relationships/hyperlink" Target="mailto:kodomo-gr@city.yuzawa.lg.jp/kenko-gr@city.yuzawa.lg.jp" TargetMode="External"/><Relationship Id="rId36" Type="http://schemas.openxmlformats.org/officeDocument/2006/relationships/hyperlink" Target="mailto:kenkou@city.kazuno.lg.jp" TargetMode="External"/><Relationship Id="rId10" Type="http://schemas.openxmlformats.org/officeDocument/2006/relationships/hyperlink" Target="mailto:yobou@vill.higashinaruse.lg.jp" TargetMode="External"/><Relationship Id="rId19" Type="http://schemas.openxmlformats.org/officeDocument/2006/relationships/hyperlink" Target="mailto:g-hoken-c@vill.ogata.lg.jp" TargetMode="External"/><Relationship Id="rId31" Type="http://schemas.openxmlformats.org/officeDocument/2006/relationships/hyperlink" Target="mailto:ho.soumu@city.odate.lg.jp" TargetMode="External"/><Relationship Id="rId4" Type="http://schemas.openxmlformats.org/officeDocument/2006/relationships/hyperlink" Target="mailto:kansenyobo@city.katagami.lg.jp" TargetMode="External"/><Relationship Id="rId9" Type="http://schemas.openxmlformats.org/officeDocument/2006/relationships/hyperlink" Target="mailto:kodomo-gr@city.yuzawa.lg.jp/kenko-gr@city.yuzawa.lg.jp" TargetMode="External"/><Relationship Id="rId14" Type="http://schemas.openxmlformats.org/officeDocument/2006/relationships/hyperlink" Target="mailto:kenkou@city.noshiro.lg.jp" TargetMode="External"/><Relationship Id="rId22" Type="http://schemas.openxmlformats.org/officeDocument/2006/relationships/hyperlink" Target="mailto:kenkou@city.yokote.lg.jp" TargetMode="External"/><Relationship Id="rId27" Type="http://schemas.openxmlformats.org/officeDocument/2006/relationships/hyperlink" Target="mailto:ro-hlhm@city.akita.lg.jp" TargetMode="External"/><Relationship Id="rId30" Type="http://schemas.openxmlformats.org/officeDocument/2006/relationships/hyperlink" Target="mailto:kenkou@city.daisen.lg.jp" TargetMode="External"/><Relationship Id="rId35" Type="http://schemas.openxmlformats.org/officeDocument/2006/relationships/hyperlink" Target="mailto:kosodate@town.mitane.lg.jp/kenkou@town.mitane.lg.jp" TargetMode="External"/><Relationship Id="rId8" Type="http://schemas.openxmlformats.org/officeDocument/2006/relationships/hyperlink" Target="mailto:ro-hlhm@city.akita.lg.jp" TargetMode="External"/><Relationship Id="rId3" Type="http://schemas.openxmlformats.org/officeDocument/2006/relationships/hyperlink" Target="mailto:kenkou@city.yokote.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IT52"/>
  <sheetViews>
    <sheetView tabSelected="1" view="pageBreakPreview" zoomScaleSheetLayoutView="100" workbookViewId="0">
      <selection activeCell="D4" sqref="D4:P4"/>
    </sheetView>
  </sheetViews>
  <sheetFormatPr defaultColWidth="2.5" defaultRowHeight="18.75" customHeight="1" x14ac:dyDescent="0.15"/>
  <cols>
    <col min="1" max="6" width="3.5" style="1" customWidth="1"/>
    <col min="7" max="16" width="2.5" style="1"/>
    <col min="17" max="18" width="2.5" style="1" customWidth="1"/>
    <col min="19" max="26" width="2.5" style="1"/>
    <col min="27" max="28" width="2.5" style="1" customWidth="1"/>
    <col min="29" max="36" width="2.5" style="1"/>
    <col min="37" max="38" width="2.5" style="1" customWidth="1"/>
    <col min="39" max="39" width="2.5" style="1" bestFit="1"/>
    <col min="40" max="40" width="2.5" style="1"/>
    <col min="41" max="42" width="4.375" style="1" customWidth="1"/>
    <col min="43" max="16384" width="2.5" style="1"/>
  </cols>
  <sheetData>
    <row r="1" spans="1:45" ht="20.100000000000001" customHeight="1" x14ac:dyDescent="0.15">
      <c r="A1" s="189" t="s">
        <v>0</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N1" s="19"/>
    </row>
    <row r="2" spans="1:45" ht="20.100000000000001" customHeight="1" x14ac:dyDescent="0.15">
      <c r="A2" s="189" t="s">
        <v>9</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row>
    <row r="3" spans="1:45" ht="20.100000000000001" customHeight="1" x14ac:dyDescent="0.15">
      <c r="AB3" s="1" t="s">
        <v>6</v>
      </c>
      <c r="AD3" s="190"/>
      <c r="AE3" s="190"/>
      <c r="AF3" s="17" t="s">
        <v>12</v>
      </c>
      <c r="AG3" s="191"/>
      <c r="AH3" s="191"/>
      <c r="AI3" s="17" t="s">
        <v>13</v>
      </c>
      <c r="AJ3" s="191"/>
      <c r="AK3" s="191"/>
      <c r="AL3" s="17" t="s">
        <v>5</v>
      </c>
    </row>
    <row r="4" spans="1:45" ht="20.100000000000001" customHeight="1" x14ac:dyDescent="0.15">
      <c r="A4" s="5"/>
      <c r="B4" s="8" t="s">
        <v>2</v>
      </c>
      <c r="D4" s="192" t="s">
        <v>16</v>
      </c>
      <c r="E4" s="192"/>
      <c r="F4" s="192"/>
      <c r="G4" s="192"/>
      <c r="H4" s="192"/>
      <c r="I4" s="192"/>
      <c r="J4" s="192"/>
      <c r="K4" s="192"/>
      <c r="L4" s="192"/>
      <c r="M4" s="192"/>
      <c r="N4" s="192"/>
      <c r="O4" s="192"/>
      <c r="P4" s="192"/>
      <c r="Q4" s="13"/>
      <c r="R4" s="13"/>
      <c r="AO4" s="20" t="s">
        <v>19</v>
      </c>
    </row>
    <row r="5" spans="1:45" ht="20.100000000000001" customHeight="1" x14ac:dyDescent="0.15">
      <c r="R5" s="193" t="s">
        <v>20</v>
      </c>
      <c r="S5" s="193"/>
      <c r="T5" s="193"/>
      <c r="U5" s="193"/>
      <c r="V5" s="193"/>
      <c r="W5" s="15" t="s">
        <v>21</v>
      </c>
      <c r="X5" s="194"/>
      <c r="Y5" s="194"/>
      <c r="Z5" s="194"/>
      <c r="AA5" s="194"/>
      <c r="AB5" s="194"/>
      <c r="AC5" s="194"/>
      <c r="AD5" s="194"/>
      <c r="AE5" s="194"/>
      <c r="AF5" s="194"/>
      <c r="AG5" s="194"/>
      <c r="AH5" s="194"/>
      <c r="AI5" s="194"/>
      <c r="AJ5" s="194"/>
      <c r="AK5" s="194"/>
      <c r="AM5" s="18"/>
    </row>
    <row r="6" spans="1:45" ht="20.100000000000001" customHeight="1" x14ac:dyDescent="0.15">
      <c r="R6" s="193" t="s">
        <v>25</v>
      </c>
      <c r="S6" s="193"/>
      <c r="T6" s="193"/>
      <c r="U6" s="193"/>
      <c r="V6" s="193"/>
      <c r="W6" s="8" t="s">
        <v>21</v>
      </c>
      <c r="X6" s="195"/>
      <c r="Y6" s="195"/>
      <c r="Z6" s="195"/>
      <c r="AA6" s="195"/>
      <c r="AB6" s="195"/>
      <c r="AC6" s="195"/>
      <c r="AD6" s="195"/>
      <c r="AE6" s="195"/>
      <c r="AF6" s="195"/>
      <c r="AG6" s="195"/>
      <c r="AH6" s="195"/>
      <c r="AI6" s="195"/>
      <c r="AJ6" s="195"/>
      <c r="AK6" s="195"/>
      <c r="AM6" s="18"/>
    </row>
    <row r="7" spans="1:45" ht="20.100000000000001" customHeight="1" x14ac:dyDescent="0.15">
      <c r="R7" s="193" t="s">
        <v>27</v>
      </c>
      <c r="S7" s="193"/>
      <c r="T7" s="193"/>
      <c r="U7" s="193"/>
      <c r="V7" s="193"/>
      <c r="W7" s="8" t="s">
        <v>21</v>
      </c>
      <c r="X7" s="195"/>
      <c r="Y7" s="195"/>
      <c r="Z7" s="195"/>
      <c r="AA7" s="195"/>
      <c r="AB7" s="195"/>
      <c r="AC7" s="195"/>
      <c r="AD7" s="195"/>
      <c r="AE7" s="195"/>
      <c r="AF7" s="195"/>
      <c r="AG7" s="195"/>
      <c r="AH7" s="195"/>
      <c r="AI7" s="195"/>
      <c r="AJ7" s="195"/>
      <c r="AK7" s="195"/>
      <c r="AM7" s="18"/>
    </row>
    <row r="8" spans="1:45" ht="20.100000000000001" customHeight="1" x14ac:dyDescent="0.15">
      <c r="R8" s="134" t="s">
        <v>365</v>
      </c>
      <c r="S8" s="134"/>
      <c r="T8" s="134"/>
      <c r="U8" s="134"/>
      <c r="V8" s="134"/>
      <c r="W8" s="120" t="s">
        <v>21</v>
      </c>
      <c r="X8" s="194"/>
      <c r="Y8" s="194"/>
      <c r="Z8" s="194"/>
      <c r="AA8" s="194"/>
      <c r="AB8" s="194"/>
      <c r="AC8" s="194"/>
      <c r="AD8" s="194"/>
      <c r="AE8" s="194"/>
      <c r="AF8" s="194"/>
      <c r="AG8" s="194"/>
      <c r="AH8" s="194"/>
      <c r="AI8" s="194"/>
      <c r="AJ8" s="194"/>
      <c r="AK8" s="16"/>
      <c r="AM8" s="18"/>
    </row>
    <row r="9" spans="1:45" ht="20.100000000000001" customHeight="1" x14ac:dyDescent="0.15">
      <c r="I9" s="10" t="s">
        <v>35</v>
      </c>
      <c r="J9" s="1" t="s">
        <v>6</v>
      </c>
      <c r="L9" s="190"/>
      <c r="M9" s="190"/>
      <c r="N9" s="8" t="s">
        <v>12</v>
      </c>
      <c r="O9" s="191"/>
      <c r="P9" s="191"/>
      <c r="Q9" s="196" t="s">
        <v>36</v>
      </c>
      <c r="R9" s="196"/>
      <c r="S9" s="1" t="s">
        <v>38</v>
      </c>
    </row>
    <row r="10" spans="1:45" s="2" customFormat="1" ht="10.15" customHeight="1" x14ac:dyDescent="0.15"/>
    <row r="11" spans="1:45" s="2" customFormat="1" ht="18.75" customHeight="1" x14ac:dyDescent="0.15">
      <c r="I11" s="197" t="s">
        <v>39</v>
      </c>
      <c r="J11" s="197"/>
      <c r="K11" s="197"/>
      <c r="L11" s="197"/>
      <c r="M11" s="197"/>
      <c r="N11" s="197"/>
      <c r="O11" s="1"/>
      <c r="P11" s="198">
        <f>AC32</f>
        <v>0</v>
      </c>
      <c r="Q11" s="198"/>
      <c r="R11" s="198"/>
      <c r="S11" s="198"/>
      <c r="T11" s="198"/>
      <c r="U11" s="198"/>
      <c r="V11" s="198"/>
      <c r="W11" s="198"/>
      <c r="X11" s="198"/>
      <c r="Y11" s="198"/>
      <c r="Z11" s="198"/>
      <c r="AA11" s="198"/>
      <c r="AB11" s="199" t="s">
        <v>45</v>
      </c>
      <c r="AC11" s="199"/>
    </row>
    <row r="12" spans="1:45" s="2" customFormat="1" ht="10.15" customHeight="1" x14ac:dyDescent="0.15">
      <c r="M12" s="12"/>
    </row>
    <row r="13" spans="1:45" s="2" customFormat="1" ht="16.5" customHeight="1" x14ac:dyDescent="0.15">
      <c r="A13" s="1" t="s">
        <v>40</v>
      </c>
      <c r="T13" s="200" t="str">
        <f>"( "&amp;委託料一覧!A2&amp;" )"</f>
        <v>( 令和８年４月１日現在 )</v>
      </c>
      <c r="U13" s="200"/>
      <c r="V13" s="200"/>
      <c r="W13" s="200"/>
      <c r="X13" s="200"/>
      <c r="Y13" s="200"/>
      <c r="Z13" s="200"/>
      <c r="AA13" s="200"/>
    </row>
    <row r="14" spans="1:45" s="2" customFormat="1" ht="15" customHeight="1" x14ac:dyDescent="0.15">
      <c r="A14" s="201" t="s">
        <v>233</v>
      </c>
      <c r="B14" s="202"/>
      <c r="C14" s="202"/>
      <c r="D14" s="202"/>
      <c r="E14" s="202"/>
      <c r="F14" s="203"/>
      <c r="G14" s="201" t="s">
        <v>46</v>
      </c>
      <c r="H14" s="204"/>
      <c r="I14" s="204"/>
      <c r="J14" s="204"/>
      <c r="K14" s="205"/>
      <c r="L14" s="208" t="s">
        <v>47</v>
      </c>
      <c r="M14" s="208"/>
      <c r="N14" s="208"/>
      <c r="O14" s="208"/>
      <c r="P14" s="208"/>
      <c r="Q14" s="208"/>
      <c r="R14" s="208"/>
      <c r="S14" s="208" t="s">
        <v>41</v>
      </c>
      <c r="T14" s="208"/>
      <c r="U14" s="208"/>
      <c r="V14" s="208"/>
      <c r="W14" s="208"/>
      <c r="X14" s="208"/>
      <c r="Y14" s="208"/>
      <c r="Z14" s="208"/>
      <c r="AA14" s="208"/>
      <c r="AB14" s="208"/>
      <c r="AC14" s="208" t="s">
        <v>31</v>
      </c>
      <c r="AD14" s="208"/>
      <c r="AE14" s="208"/>
      <c r="AF14" s="208"/>
      <c r="AG14" s="208"/>
      <c r="AH14" s="208"/>
      <c r="AI14" s="208"/>
      <c r="AJ14" s="208"/>
      <c r="AK14" s="208"/>
      <c r="AL14" s="208"/>
    </row>
    <row r="15" spans="1:45" s="2" customFormat="1" ht="15" customHeight="1" x14ac:dyDescent="0.15">
      <c r="A15" s="281" t="s">
        <v>22</v>
      </c>
      <c r="B15" s="282"/>
      <c r="C15" s="282"/>
      <c r="D15" s="282"/>
      <c r="E15" s="282"/>
      <c r="F15" s="283"/>
      <c r="G15" s="162" t="s">
        <v>62</v>
      </c>
      <c r="H15" s="163"/>
      <c r="I15" s="163"/>
      <c r="J15" s="163"/>
      <c r="K15" s="164"/>
      <c r="L15" s="185"/>
      <c r="M15" s="186"/>
      <c r="N15" s="186"/>
      <c r="O15" s="186"/>
      <c r="P15" s="186"/>
      <c r="Q15" s="137" t="str">
        <f>IF(G15="","",IF(ISBLANK(L15)=TRUE,"","人"))</f>
        <v/>
      </c>
      <c r="R15" s="138"/>
      <c r="S15" s="206"/>
      <c r="T15" s="207"/>
      <c r="U15" s="207"/>
      <c r="V15" s="207"/>
      <c r="W15" s="207"/>
      <c r="X15" s="207"/>
      <c r="Y15" s="207"/>
      <c r="Z15" s="207"/>
      <c r="AA15" s="137" t="str">
        <f>IF($S$15=0,"","円")</f>
        <v/>
      </c>
      <c r="AB15" s="138"/>
      <c r="AC15" s="135">
        <f t="shared" ref="AC15:AC31" si="0">L15*S15</f>
        <v>0</v>
      </c>
      <c r="AD15" s="136"/>
      <c r="AE15" s="136"/>
      <c r="AF15" s="136"/>
      <c r="AG15" s="136"/>
      <c r="AH15" s="136"/>
      <c r="AI15" s="136"/>
      <c r="AJ15" s="136"/>
      <c r="AK15" s="137" t="str">
        <f>IF(G15="","",IF(ISBLANK(L15)=TRUE,"","円"))</f>
        <v/>
      </c>
      <c r="AL15" s="138"/>
      <c r="AO15" s="21"/>
      <c r="AP15" s="21"/>
      <c r="AQ15" s="21"/>
      <c r="AR15" s="21"/>
      <c r="AS15" s="21"/>
    </row>
    <row r="16" spans="1:45" s="2" customFormat="1" ht="15" customHeight="1" x14ac:dyDescent="0.15">
      <c r="A16" s="284"/>
      <c r="B16" s="285"/>
      <c r="C16" s="285"/>
      <c r="D16" s="285"/>
      <c r="E16" s="285"/>
      <c r="F16" s="286"/>
      <c r="G16" s="218" t="str">
        <f>IF(VLOOKUP($D$4,委託料一覧!A6:BY34,委託料一覧!BB3,FALSE)=0,"",VLOOKUP($D$4,委託料一覧!A6:BY34,委託料一覧!BB3,FALSE))</f>
        <v/>
      </c>
      <c r="H16" s="219"/>
      <c r="I16" s="219"/>
      <c r="J16" s="219"/>
      <c r="K16" s="220"/>
      <c r="L16" s="221"/>
      <c r="M16" s="221"/>
      <c r="N16" s="221"/>
      <c r="O16" s="221"/>
      <c r="P16" s="222"/>
      <c r="Q16" s="209" t="str">
        <f>IF(G16="","",IF(ISBLANK(L16)=TRUE,"","人"))</f>
        <v/>
      </c>
      <c r="R16" s="210"/>
      <c r="S16" s="223">
        <f>VLOOKUP($D$4,委託料一覧!A6:CA34,委託料一覧!BC3,FALSE)</f>
        <v>0</v>
      </c>
      <c r="T16" s="224"/>
      <c r="U16" s="224"/>
      <c r="V16" s="224"/>
      <c r="W16" s="224"/>
      <c r="X16" s="224"/>
      <c r="Y16" s="224"/>
      <c r="Z16" s="224"/>
      <c r="AA16" s="209" t="str">
        <f>IF(S16=0,"","円")</f>
        <v/>
      </c>
      <c r="AB16" s="210"/>
      <c r="AC16" s="211">
        <f>L16*S16</f>
        <v>0</v>
      </c>
      <c r="AD16" s="211"/>
      <c r="AE16" s="211"/>
      <c r="AF16" s="211"/>
      <c r="AG16" s="211"/>
      <c r="AH16" s="211"/>
      <c r="AI16" s="211"/>
      <c r="AJ16" s="212"/>
      <c r="AK16" s="209" t="str">
        <f>IF(G16="","",IF(ISBLANK(L16)=TRUE,"","円"))</f>
        <v/>
      </c>
      <c r="AL16" s="210"/>
      <c r="AO16" s="21" t="str">
        <f ca="1">_xlfn.FORMULATEXT(G16)</f>
        <v>=IF(VLOOKUP($D$4,委託料一覧!A6:BY34,委託料一覧!BB3,FALSE)=0,"",VLOOKUP($D$4,委託料一覧!A6:BY34,委託料一覧!BB3,FALSE))</v>
      </c>
      <c r="AP16" s="21" t="str">
        <f ca="1">_xlfn.FORMULATEXT(S16)</f>
        <v>=VLOOKUP($D$4,委託料一覧!A6:CA34,委託料一覧!BC3,FALSE)</v>
      </c>
      <c r="AQ16" s="21"/>
      <c r="AR16" s="21"/>
      <c r="AS16" s="21"/>
    </row>
    <row r="17" spans="1:45" s="2" customFormat="1" ht="15" customHeight="1" x14ac:dyDescent="0.15">
      <c r="A17" s="287"/>
      <c r="B17" s="288"/>
      <c r="C17" s="288"/>
      <c r="D17" s="288"/>
      <c r="E17" s="288"/>
      <c r="F17" s="289"/>
      <c r="G17" s="168" t="str">
        <f>IF(VLOOKUP($D$4,委託料一覧!A6:BY34,委託料一覧!BD3,FALSE)=0,"",VLOOKUP($D$4,委託料一覧!A6:BY34,委託料一覧!BD3,FALSE))</f>
        <v/>
      </c>
      <c r="H17" s="169"/>
      <c r="I17" s="169"/>
      <c r="J17" s="169"/>
      <c r="K17" s="170"/>
      <c r="L17" s="213"/>
      <c r="M17" s="213"/>
      <c r="N17" s="213"/>
      <c r="O17" s="213"/>
      <c r="P17" s="187"/>
      <c r="Q17" s="214" t="str">
        <f>IF(ISBLANK(L17)=TRUE,"","人")</f>
        <v/>
      </c>
      <c r="R17" s="215"/>
      <c r="S17" s="216">
        <f>VLOOKUP($D$4,委託料一覧!A6:CA34,委託料一覧!BE3,FALSE)</f>
        <v>0</v>
      </c>
      <c r="T17" s="184"/>
      <c r="U17" s="184"/>
      <c r="V17" s="184"/>
      <c r="W17" s="184"/>
      <c r="X17" s="184"/>
      <c r="Y17" s="184"/>
      <c r="Z17" s="184"/>
      <c r="AA17" s="214" t="str">
        <f>IF($S$17=0,"","円")</f>
        <v/>
      </c>
      <c r="AB17" s="215"/>
      <c r="AC17" s="217">
        <f t="shared" si="0"/>
        <v>0</v>
      </c>
      <c r="AD17" s="217"/>
      <c r="AE17" s="217"/>
      <c r="AF17" s="217"/>
      <c r="AG17" s="217"/>
      <c r="AH17" s="217"/>
      <c r="AI17" s="217"/>
      <c r="AJ17" s="216"/>
      <c r="AK17" s="214" t="str">
        <f>IF(ISBLANK(L17)=TRUE,"","円")</f>
        <v/>
      </c>
      <c r="AL17" s="215"/>
      <c r="AO17" s="21" t="str">
        <f ca="1">_xlfn.FORMULATEXT(G17)</f>
        <v>=IF(VLOOKUP($D$4,委託料一覧!A6:BY34,委託料一覧!BD3,FALSE)=0,"",VLOOKUP($D$4,委託料一覧!A6:BY34,委託料一覧!BD3,FALSE))</v>
      </c>
      <c r="AP17" s="21" t="str">
        <f ca="1">_xlfn.FORMULATEXT(S17)</f>
        <v>=VLOOKUP($D$4,委託料一覧!A6:CA34,委託料一覧!BE3,FALSE)</v>
      </c>
      <c r="AQ17" s="21"/>
      <c r="AR17" s="21"/>
      <c r="AS17" s="21"/>
    </row>
    <row r="18" spans="1:45" s="2" customFormat="1" ht="15" customHeight="1" x14ac:dyDescent="0.15">
      <c r="A18" s="290" t="s">
        <v>17</v>
      </c>
      <c r="B18" s="291"/>
      <c r="C18" s="291"/>
      <c r="D18" s="291"/>
      <c r="E18" s="291"/>
      <c r="F18" s="292"/>
      <c r="G18" s="162" t="s">
        <v>62</v>
      </c>
      <c r="H18" s="163"/>
      <c r="I18" s="163"/>
      <c r="J18" s="163"/>
      <c r="K18" s="164"/>
      <c r="L18" s="185"/>
      <c r="M18" s="186"/>
      <c r="N18" s="186"/>
      <c r="O18" s="186"/>
      <c r="P18" s="186"/>
      <c r="Q18" s="137" t="str">
        <f>IF(G18="","",IF(ISBLANK(L18)=TRUE,"","人"))</f>
        <v/>
      </c>
      <c r="R18" s="138"/>
      <c r="S18" s="206"/>
      <c r="T18" s="207"/>
      <c r="U18" s="207"/>
      <c r="V18" s="207"/>
      <c r="W18" s="207"/>
      <c r="X18" s="207"/>
      <c r="Y18" s="207"/>
      <c r="Z18" s="207"/>
      <c r="AA18" s="137" t="str">
        <f>IF($S$18=0,"","円")</f>
        <v/>
      </c>
      <c r="AB18" s="138"/>
      <c r="AC18" s="135">
        <f>L18*S18</f>
        <v>0</v>
      </c>
      <c r="AD18" s="136"/>
      <c r="AE18" s="136"/>
      <c r="AF18" s="136"/>
      <c r="AG18" s="136"/>
      <c r="AH18" s="136"/>
      <c r="AI18" s="136"/>
      <c r="AJ18" s="136"/>
      <c r="AK18" s="137" t="str">
        <f>IF(G18="","",IF(ISBLANK(L18)=TRUE,"","円"))</f>
        <v/>
      </c>
      <c r="AL18" s="138"/>
      <c r="AO18" s="21"/>
      <c r="AP18" s="21"/>
      <c r="AQ18" s="21"/>
      <c r="AR18" s="21"/>
      <c r="AS18" s="21"/>
    </row>
    <row r="19" spans="1:45" s="2" customFormat="1" ht="15" customHeight="1" x14ac:dyDescent="0.15">
      <c r="A19" s="293"/>
      <c r="B19" s="294"/>
      <c r="C19" s="294"/>
      <c r="D19" s="294"/>
      <c r="E19" s="294"/>
      <c r="F19" s="295"/>
      <c r="G19" s="218" t="str">
        <f>IF(VLOOKUP($D$4,委託料一覧!A6:BY34,委託料一覧!BF3,FALSE)=0,"",VLOOKUP($D$4,委託料一覧!A6:CA34,委託料一覧!BF3,FALSE))</f>
        <v/>
      </c>
      <c r="H19" s="225"/>
      <c r="I19" s="225"/>
      <c r="J19" s="225"/>
      <c r="K19" s="226"/>
      <c r="L19" s="227"/>
      <c r="M19" s="227"/>
      <c r="N19" s="227"/>
      <c r="O19" s="227"/>
      <c r="P19" s="228"/>
      <c r="Q19" s="141" t="str">
        <f>IF(G19="","",IF(ISBLANK(L19)=TRUE,"","人"))</f>
        <v/>
      </c>
      <c r="R19" s="142"/>
      <c r="S19" s="140">
        <f>VLOOKUP($D$4,委託料一覧!A6:CA34,委託料一覧!BG3,FALSE)</f>
        <v>0</v>
      </c>
      <c r="T19" s="229"/>
      <c r="U19" s="229"/>
      <c r="V19" s="229"/>
      <c r="W19" s="229"/>
      <c r="X19" s="229"/>
      <c r="Y19" s="229"/>
      <c r="Z19" s="229"/>
      <c r="AA19" s="141" t="str">
        <f>IF(S19=0,"","円")</f>
        <v/>
      </c>
      <c r="AB19" s="142"/>
      <c r="AC19" s="139">
        <f t="shared" si="0"/>
        <v>0</v>
      </c>
      <c r="AD19" s="139"/>
      <c r="AE19" s="139"/>
      <c r="AF19" s="139"/>
      <c r="AG19" s="139"/>
      <c r="AH19" s="139"/>
      <c r="AI19" s="139"/>
      <c r="AJ19" s="140"/>
      <c r="AK19" s="141" t="str">
        <f>IF(G19="","",IF(ISBLANK(L19)=TRUE,"","円"))</f>
        <v/>
      </c>
      <c r="AL19" s="142"/>
      <c r="AO19" s="21" t="str">
        <f ca="1">_xlfn.FORMULATEXT(G19)</f>
        <v>=IF(VLOOKUP($D$4,委託料一覧!A6:BY34,委託料一覧!BF3,FALSE)=0,"",VLOOKUP($D$4,委託料一覧!A6:CA34,委託料一覧!BF3,FALSE))</v>
      </c>
      <c r="AP19" s="21" t="str">
        <f ca="1">_xlfn.FORMULATEXT(S19)</f>
        <v>=VLOOKUP($D$4,委託料一覧!A6:CA34,委託料一覧!BG3,FALSE)</v>
      </c>
      <c r="AQ19" s="21"/>
      <c r="AR19" s="21"/>
      <c r="AS19" s="21"/>
    </row>
    <row r="20" spans="1:45" s="2" customFormat="1" ht="15" customHeight="1" x14ac:dyDescent="0.15">
      <c r="A20" s="296"/>
      <c r="B20" s="297"/>
      <c r="C20" s="297"/>
      <c r="D20" s="297"/>
      <c r="E20" s="297"/>
      <c r="F20" s="298"/>
      <c r="G20" s="168" t="str">
        <f>IF(VLOOKUP($D$4,委託料一覧!A6:CA34,委託料一覧!BH3,FALSE)=0,"",VLOOKUP($D$4,委託料一覧!A6:BY34,委託料一覧!BH3,FALSE))</f>
        <v/>
      </c>
      <c r="H20" s="230"/>
      <c r="I20" s="230"/>
      <c r="J20" s="230"/>
      <c r="K20" s="231"/>
      <c r="L20" s="232"/>
      <c r="M20" s="232"/>
      <c r="N20" s="232"/>
      <c r="O20" s="232"/>
      <c r="P20" s="151"/>
      <c r="Q20" s="145" t="str">
        <f>IF(ISBLANK(L20)=TRUE,"","人")</f>
        <v/>
      </c>
      <c r="R20" s="146"/>
      <c r="S20" s="144">
        <f>VLOOKUP($D$4,委託料一覧!A6:CA34,委託料一覧!BI3,FALSE)</f>
        <v>0</v>
      </c>
      <c r="T20" s="179"/>
      <c r="U20" s="179"/>
      <c r="V20" s="179"/>
      <c r="W20" s="179"/>
      <c r="X20" s="179"/>
      <c r="Y20" s="179"/>
      <c r="Z20" s="179"/>
      <c r="AA20" s="145" t="str">
        <f>IF($S$20=0,"","円")</f>
        <v/>
      </c>
      <c r="AB20" s="146"/>
      <c r="AC20" s="143">
        <f t="shared" si="0"/>
        <v>0</v>
      </c>
      <c r="AD20" s="143"/>
      <c r="AE20" s="143"/>
      <c r="AF20" s="143"/>
      <c r="AG20" s="143"/>
      <c r="AH20" s="143"/>
      <c r="AI20" s="143"/>
      <c r="AJ20" s="144"/>
      <c r="AK20" s="145" t="str">
        <f>IF(ISBLANK(L20)=TRUE,"","円")</f>
        <v/>
      </c>
      <c r="AL20" s="146"/>
      <c r="AO20" s="21" t="str">
        <f ca="1">_xlfn.FORMULATEXT(G20)</f>
        <v>=IF(VLOOKUP($D$4,委託料一覧!A6:CA34,委託料一覧!BH3,FALSE)=0,"",VLOOKUP($D$4,委託料一覧!A6:BY34,委託料一覧!BH3,FALSE))</v>
      </c>
      <c r="AP20" s="21" t="str">
        <f ca="1">_xlfn.FORMULATEXT(S20)</f>
        <v>=VLOOKUP($D$4,委託料一覧!A6:CA34,委託料一覧!BI3,FALSE)</v>
      </c>
      <c r="AQ20" s="21"/>
      <c r="AR20" s="21"/>
      <c r="AS20" s="21"/>
    </row>
    <row r="21" spans="1:45" s="2" customFormat="1" ht="15" customHeight="1" x14ac:dyDescent="0.15">
      <c r="A21" s="162" t="s">
        <v>126</v>
      </c>
      <c r="B21" s="163"/>
      <c r="C21" s="163"/>
      <c r="D21" s="163"/>
      <c r="E21" s="163"/>
      <c r="F21" s="164"/>
      <c r="G21" s="162" t="s">
        <v>62</v>
      </c>
      <c r="H21" s="163"/>
      <c r="I21" s="163"/>
      <c r="J21" s="163"/>
      <c r="K21" s="164"/>
      <c r="L21" s="233"/>
      <c r="M21" s="234"/>
      <c r="N21" s="234"/>
      <c r="O21" s="234"/>
      <c r="P21" s="234"/>
      <c r="Q21" s="137" t="str">
        <f>IF(G21="","",IF(ISBLANK(L21)=TRUE,"","人"))</f>
        <v/>
      </c>
      <c r="R21" s="138"/>
      <c r="S21" s="171"/>
      <c r="T21" s="172"/>
      <c r="U21" s="172"/>
      <c r="V21" s="172"/>
      <c r="W21" s="172"/>
      <c r="X21" s="172"/>
      <c r="Y21" s="172"/>
      <c r="Z21" s="172"/>
      <c r="AA21" s="173" t="str">
        <f t="shared" ref="AA21:AA29" si="1">IF($S21=0,"","円")</f>
        <v/>
      </c>
      <c r="AB21" s="174"/>
      <c r="AC21" s="135">
        <f t="shared" si="0"/>
        <v>0</v>
      </c>
      <c r="AD21" s="136"/>
      <c r="AE21" s="136"/>
      <c r="AF21" s="136"/>
      <c r="AG21" s="136"/>
      <c r="AH21" s="136"/>
      <c r="AI21" s="136"/>
      <c r="AJ21" s="136"/>
      <c r="AK21" s="137" t="str">
        <f>IF(G21="","",IF(ISBLANK(L21)=TRUE,"","円"))</f>
        <v/>
      </c>
      <c r="AL21" s="138"/>
      <c r="AO21" s="21"/>
      <c r="AP21" s="21"/>
      <c r="AQ21" s="21"/>
      <c r="AR21" s="21"/>
      <c r="AS21" s="21"/>
    </row>
    <row r="22" spans="1:45" s="2" customFormat="1" ht="15" customHeight="1" x14ac:dyDescent="0.15">
      <c r="A22" s="299"/>
      <c r="B22" s="300"/>
      <c r="C22" s="300"/>
      <c r="D22" s="300"/>
      <c r="E22" s="300"/>
      <c r="F22" s="226"/>
      <c r="G22" s="218" t="str">
        <f>IF(VLOOKUP($D$4,委託料一覧!A6:BY34,委託料一覧!BJ3,FALSE)=0,"",VLOOKUP($D$4,委託料一覧!A6:BY34,委託料一覧!BJ3,FALSE))</f>
        <v/>
      </c>
      <c r="H22" s="219"/>
      <c r="I22" s="219"/>
      <c r="J22" s="219"/>
      <c r="K22" s="220"/>
      <c r="L22" s="235"/>
      <c r="M22" s="236"/>
      <c r="N22" s="236"/>
      <c r="O22" s="236"/>
      <c r="P22" s="236"/>
      <c r="Q22" s="141" t="str">
        <f>IF(G22="","",IF(ISBLANK(L22)=TRUE,"","人"))</f>
        <v/>
      </c>
      <c r="R22" s="142"/>
      <c r="S22" s="237">
        <f>VLOOKUP($D$4,委託料一覧!A6:CA34,委託料一覧!BK3,FALSE)</f>
        <v>0</v>
      </c>
      <c r="T22" s="238"/>
      <c r="U22" s="238"/>
      <c r="V22" s="238"/>
      <c r="W22" s="238"/>
      <c r="X22" s="238"/>
      <c r="Y22" s="238"/>
      <c r="Z22" s="238"/>
      <c r="AA22" s="177" t="str">
        <f t="shared" si="1"/>
        <v/>
      </c>
      <c r="AB22" s="141"/>
      <c r="AC22" s="139">
        <f t="shared" si="0"/>
        <v>0</v>
      </c>
      <c r="AD22" s="139"/>
      <c r="AE22" s="139"/>
      <c r="AF22" s="139"/>
      <c r="AG22" s="139"/>
      <c r="AH22" s="139"/>
      <c r="AI22" s="139"/>
      <c r="AJ22" s="140"/>
      <c r="AK22" s="141" t="str">
        <f>IF(G22="","",IF(ISBLANK(L22)=TRUE,"","円"))</f>
        <v/>
      </c>
      <c r="AL22" s="142"/>
      <c r="AO22" s="21" t="str">
        <f ca="1">_xlfn.FORMULATEXT(G22)</f>
        <v>=IF(VLOOKUP($D$4,委託料一覧!A6:BY34,委託料一覧!BJ3,FALSE)=0,"",VLOOKUP($D$4,委託料一覧!A6:BY34,委託料一覧!BJ3,FALSE))</v>
      </c>
      <c r="AP22" s="21" t="str">
        <f ca="1">_xlfn.FORMULATEXT(S22)</f>
        <v>=VLOOKUP($D$4,委託料一覧!A6:CA34,委託料一覧!BK3,FALSE)</v>
      </c>
      <c r="AQ22" s="21"/>
      <c r="AR22" s="21"/>
      <c r="AS22" s="21"/>
    </row>
    <row r="23" spans="1:45" s="2" customFormat="1" ht="15" customHeight="1" x14ac:dyDescent="0.15">
      <c r="A23" s="168"/>
      <c r="B23" s="169"/>
      <c r="C23" s="169"/>
      <c r="D23" s="169"/>
      <c r="E23" s="169"/>
      <c r="F23" s="170"/>
      <c r="G23" s="168" t="str">
        <f>IF(VLOOKUP($D$4,委託料一覧!A6:BY34,委託料一覧!BL3,FALSE)=0,"",VLOOKUP($D$4,委託料一覧!A6:BY34,委託料一覧!BL3,FALSE))</f>
        <v/>
      </c>
      <c r="H23" s="169"/>
      <c r="I23" s="169"/>
      <c r="J23" s="169"/>
      <c r="K23" s="170"/>
      <c r="L23" s="264"/>
      <c r="M23" s="265"/>
      <c r="N23" s="265"/>
      <c r="O23" s="265"/>
      <c r="P23" s="265"/>
      <c r="Q23" s="145" t="str">
        <f>IF(ISBLANK(L23)=TRUE,"","人")</f>
        <v/>
      </c>
      <c r="R23" s="146"/>
      <c r="S23" s="266">
        <f>VLOOKUP($D$4,委託料一覧!A6:CA34,委託料一覧!BM3,FALSE)</f>
        <v>0</v>
      </c>
      <c r="T23" s="267"/>
      <c r="U23" s="267"/>
      <c r="V23" s="267"/>
      <c r="W23" s="267"/>
      <c r="X23" s="267"/>
      <c r="Y23" s="267"/>
      <c r="Z23" s="267"/>
      <c r="AA23" s="180" t="str">
        <f t="shared" si="1"/>
        <v/>
      </c>
      <c r="AB23" s="145"/>
      <c r="AC23" s="143">
        <f t="shared" si="0"/>
        <v>0</v>
      </c>
      <c r="AD23" s="143"/>
      <c r="AE23" s="143"/>
      <c r="AF23" s="143"/>
      <c r="AG23" s="143"/>
      <c r="AH23" s="143"/>
      <c r="AI23" s="143"/>
      <c r="AJ23" s="144"/>
      <c r="AK23" s="145" t="str">
        <f>IF(ISBLANK(L23)=TRUE,"","円")</f>
        <v/>
      </c>
      <c r="AL23" s="146"/>
      <c r="AO23" s="21" t="str">
        <f ca="1">_xlfn.FORMULATEXT(G23)</f>
        <v>=IF(VLOOKUP($D$4,委託料一覧!A6:BY34,委託料一覧!BL3,FALSE)=0,"",VLOOKUP($D$4,委託料一覧!A6:BY34,委託料一覧!BL3,FALSE))</v>
      </c>
      <c r="AP23" s="21" t="str">
        <f ca="1">_xlfn.FORMULATEXT(S23)</f>
        <v>=VLOOKUP($D$4,委託料一覧!A6:CA34,委託料一覧!BM3,FALSE)</v>
      </c>
      <c r="AQ23" s="21"/>
      <c r="AR23" s="21"/>
      <c r="AS23" s="21"/>
    </row>
    <row r="24" spans="1:45" s="2" customFormat="1" ht="15" customHeight="1" x14ac:dyDescent="0.15">
      <c r="A24" s="155" t="s">
        <v>288</v>
      </c>
      <c r="B24" s="156"/>
      <c r="C24" s="156"/>
      <c r="D24" s="156"/>
      <c r="E24" s="156"/>
      <c r="F24" s="153" t="s">
        <v>287</v>
      </c>
      <c r="G24" s="162" t="s">
        <v>62</v>
      </c>
      <c r="H24" s="163"/>
      <c r="I24" s="163"/>
      <c r="J24" s="163"/>
      <c r="K24" s="164"/>
      <c r="L24" s="185"/>
      <c r="M24" s="186"/>
      <c r="N24" s="186"/>
      <c r="O24" s="186"/>
      <c r="P24" s="186"/>
      <c r="Q24" s="137" t="str">
        <f t="shared" ref="Q24:Q25" si="2">IF(G24="","",IF(ISBLANK(L24)=TRUE,"","人"))</f>
        <v/>
      </c>
      <c r="R24" s="138"/>
      <c r="S24" s="171"/>
      <c r="T24" s="172"/>
      <c r="U24" s="172"/>
      <c r="V24" s="172"/>
      <c r="W24" s="172"/>
      <c r="X24" s="172"/>
      <c r="Y24" s="172"/>
      <c r="Z24" s="172"/>
      <c r="AA24" s="173" t="str">
        <f t="shared" si="1"/>
        <v/>
      </c>
      <c r="AB24" s="174"/>
      <c r="AC24" s="135">
        <f>L24*S24</f>
        <v>0</v>
      </c>
      <c r="AD24" s="136"/>
      <c r="AE24" s="136"/>
      <c r="AF24" s="136"/>
      <c r="AG24" s="136"/>
      <c r="AH24" s="136"/>
      <c r="AI24" s="136"/>
      <c r="AJ24" s="136"/>
      <c r="AK24" s="137" t="str">
        <f>IF(G24="","",IF(ISBLANK(L24)=TRUE,"","円"))</f>
        <v/>
      </c>
      <c r="AL24" s="138"/>
      <c r="AO24" s="21"/>
      <c r="AP24" s="21"/>
      <c r="AQ24" s="21"/>
      <c r="AR24" s="21"/>
      <c r="AS24" s="21"/>
    </row>
    <row r="25" spans="1:45" s="2" customFormat="1" ht="15" customHeight="1" x14ac:dyDescent="0.15">
      <c r="A25" s="157"/>
      <c r="B25" s="158"/>
      <c r="C25" s="158"/>
      <c r="D25" s="158"/>
      <c r="E25" s="158"/>
      <c r="F25" s="154"/>
      <c r="G25" s="165" t="str">
        <f>IF(VLOOKUP($D$4,委託料一覧!A6:BY34,委託料一覧!BN3,FALSE)=0,"",VLOOKUP($D$4,委託料一覧!A6:BY34,委託料一覧!BN3,FALSE))</f>
        <v/>
      </c>
      <c r="H25" s="166"/>
      <c r="I25" s="166"/>
      <c r="J25" s="166"/>
      <c r="K25" s="167"/>
      <c r="L25" s="149"/>
      <c r="M25" s="150"/>
      <c r="N25" s="150"/>
      <c r="O25" s="150"/>
      <c r="P25" s="150"/>
      <c r="Q25" s="141" t="str">
        <f t="shared" si="2"/>
        <v/>
      </c>
      <c r="R25" s="142"/>
      <c r="S25" s="181">
        <f>VLOOKUP($D$4,委託料一覧!A6:CA34,委託料一覧!BO3,FALSE)</f>
        <v>0</v>
      </c>
      <c r="T25" s="182"/>
      <c r="U25" s="182"/>
      <c r="V25" s="182"/>
      <c r="W25" s="182"/>
      <c r="X25" s="182"/>
      <c r="Y25" s="182"/>
      <c r="Z25" s="182"/>
      <c r="AA25" s="177" t="str">
        <f t="shared" si="1"/>
        <v/>
      </c>
      <c r="AB25" s="141"/>
      <c r="AC25" s="139">
        <f>L25*S25</f>
        <v>0</v>
      </c>
      <c r="AD25" s="139"/>
      <c r="AE25" s="139"/>
      <c r="AF25" s="139"/>
      <c r="AG25" s="139"/>
      <c r="AH25" s="139"/>
      <c r="AI25" s="139"/>
      <c r="AJ25" s="140"/>
      <c r="AK25" s="141" t="str">
        <f>IF(G25="","",IF(ISBLANK(L25)=TRUE,"","円"))</f>
        <v/>
      </c>
      <c r="AL25" s="142"/>
      <c r="AO25" s="21" t="str">
        <f t="shared" ref="AO25:AO29" ca="1" si="3">_xlfn.FORMULATEXT(G25)</f>
        <v>=IF(VLOOKUP($D$4,委託料一覧!A6:BY34,委託料一覧!BN3,FALSE)=0,"",VLOOKUP($D$4,委託料一覧!A6:BY34,委託料一覧!BN3,FALSE))</v>
      </c>
      <c r="AP25" s="21"/>
      <c r="AQ25" s="21"/>
      <c r="AR25" s="21"/>
      <c r="AS25" s="21"/>
    </row>
    <row r="26" spans="1:45" s="2" customFormat="1" ht="15" customHeight="1" x14ac:dyDescent="0.15">
      <c r="A26" s="157"/>
      <c r="B26" s="158"/>
      <c r="C26" s="158"/>
      <c r="D26" s="158"/>
      <c r="E26" s="158"/>
      <c r="F26" s="154"/>
      <c r="G26" s="168" t="str">
        <f>IF(VLOOKUP($D$4,委託料一覧!A6:BY34,委託料一覧!BP3,FALSE)=0,"",VLOOKUP($D$4,委託料一覧!A6:BY34,委託料一覧!BP3,FALSE))</f>
        <v/>
      </c>
      <c r="H26" s="169"/>
      <c r="I26" s="169"/>
      <c r="J26" s="169"/>
      <c r="K26" s="170"/>
      <c r="L26" s="187"/>
      <c r="M26" s="188"/>
      <c r="N26" s="188"/>
      <c r="O26" s="188"/>
      <c r="P26" s="188"/>
      <c r="Q26" s="145" t="str">
        <f t="shared" ref="Q26" si="4">IF(ISBLANK(L26)=TRUE,"","人")</f>
        <v/>
      </c>
      <c r="R26" s="146"/>
      <c r="S26" s="183">
        <f>VLOOKUP($D$4,委託料一覧!A6:BY34,委託料一覧!BQ3,FALSE)</f>
        <v>0</v>
      </c>
      <c r="T26" s="184"/>
      <c r="U26" s="184"/>
      <c r="V26" s="184"/>
      <c r="W26" s="184"/>
      <c r="X26" s="184"/>
      <c r="Y26" s="184"/>
      <c r="Z26" s="184"/>
      <c r="AA26" s="180" t="str">
        <f t="shared" si="1"/>
        <v/>
      </c>
      <c r="AB26" s="145"/>
      <c r="AC26" s="143">
        <f>L26*S26</f>
        <v>0</v>
      </c>
      <c r="AD26" s="143"/>
      <c r="AE26" s="143"/>
      <c r="AF26" s="143"/>
      <c r="AG26" s="143"/>
      <c r="AH26" s="143"/>
      <c r="AI26" s="143"/>
      <c r="AJ26" s="144"/>
      <c r="AK26" s="145" t="str">
        <f>IF(ISBLANK(L26)=TRUE,"","円")</f>
        <v/>
      </c>
      <c r="AL26" s="146"/>
      <c r="AO26" s="21" t="str">
        <f t="shared" ca="1" si="3"/>
        <v>=IF(VLOOKUP($D$4,委託料一覧!A6:BY34,委託料一覧!BP3,FALSE)=0,"",VLOOKUP($D$4,委託料一覧!A6:BY34,委託料一覧!BP3,FALSE))</v>
      </c>
      <c r="AP26" s="21"/>
      <c r="AQ26" s="21"/>
      <c r="AR26" s="21"/>
      <c r="AS26" s="21"/>
    </row>
    <row r="27" spans="1:45" s="2" customFormat="1" ht="15" customHeight="1" x14ac:dyDescent="0.15">
      <c r="A27" s="157"/>
      <c r="B27" s="158"/>
      <c r="C27" s="158"/>
      <c r="D27" s="158"/>
      <c r="E27" s="158"/>
      <c r="F27" s="153" t="s">
        <v>289</v>
      </c>
      <c r="G27" s="162" t="s">
        <v>62</v>
      </c>
      <c r="H27" s="163"/>
      <c r="I27" s="163"/>
      <c r="J27" s="163"/>
      <c r="K27" s="164"/>
      <c r="L27" s="147"/>
      <c r="M27" s="148"/>
      <c r="N27" s="148"/>
      <c r="O27" s="148"/>
      <c r="P27" s="148"/>
      <c r="Q27" s="137" t="str">
        <f t="shared" ref="Q27:Q28" si="5">IF(G27="","",IF(ISBLANK(L27)=TRUE,"","人"))</f>
        <v/>
      </c>
      <c r="R27" s="138"/>
      <c r="S27" s="171"/>
      <c r="T27" s="172"/>
      <c r="U27" s="172"/>
      <c r="V27" s="172"/>
      <c r="W27" s="172"/>
      <c r="X27" s="172"/>
      <c r="Y27" s="172"/>
      <c r="Z27" s="172"/>
      <c r="AA27" s="173" t="str">
        <f t="shared" si="1"/>
        <v/>
      </c>
      <c r="AB27" s="174"/>
      <c r="AC27" s="135">
        <f>L27*S27</f>
        <v>0</v>
      </c>
      <c r="AD27" s="136"/>
      <c r="AE27" s="136"/>
      <c r="AF27" s="136"/>
      <c r="AG27" s="136"/>
      <c r="AH27" s="136"/>
      <c r="AI27" s="136"/>
      <c r="AJ27" s="136"/>
      <c r="AK27" s="137" t="str">
        <f>IF(G27="","",IF(ISBLANK(L27)=TRUE,"","円"))</f>
        <v/>
      </c>
      <c r="AL27" s="138"/>
      <c r="AO27" s="21"/>
      <c r="AP27" s="21"/>
      <c r="AQ27" s="21"/>
      <c r="AR27" s="21"/>
      <c r="AS27" s="21"/>
    </row>
    <row r="28" spans="1:45" s="2" customFormat="1" ht="15" customHeight="1" x14ac:dyDescent="0.15">
      <c r="A28" s="157"/>
      <c r="B28" s="158"/>
      <c r="C28" s="158"/>
      <c r="D28" s="158"/>
      <c r="E28" s="158"/>
      <c r="F28" s="161"/>
      <c r="G28" s="165" t="str">
        <f>IF(VLOOKUP($D$4,委託料一覧!A6:BY34,委託料一覧!BR3,FALSE)=0,"",VLOOKUP($D$4,委託料一覧!A6:BY34,委託料一覧!BR3,FALSE))</f>
        <v/>
      </c>
      <c r="H28" s="166"/>
      <c r="I28" s="166"/>
      <c r="J28" s="166"/>
      <c r="K28" s="167"/>
      <c r="L28" s="149"/>
      <c r="M28" s="150"/>
      <c r="N28" s="150"/>
      <c r="O28" s="150"/>
      <c r="P28" s="150"/>
      <c r="Q28" s="141" t="str">
        <f t="shared" si="5"/>
        <v/>
      </c>
      <c r="R28" s="142"/>
      <c r="S28" s="175">
        <f>VLOOKUP(D4,委託料一覧!A6:BY34,委託料一覧!BS3,FALSE)</f>
        <v>0</v>
      </c>
      <c r="T28" s="176"/>
      <c r="U28" s="176"/>
      <c r="V28" s="176"/>
      <c r="W28" s="176"/>
      <c r="X28" s="176"/>
      <c r="Y28" s="176"/>
      <c r="Z28" s="176"/>
      <c r="AA28" s="177" t="str">
        <f t="shared" si="1"/>
        <v/>
      </c>
      <c r="AB28" s="141"/>
      <c r="AC28" s="139">
        <f>L28*S28</f>
        <v>0</v>
      </c>
      <c r="AD28" s="139"/>
      <c r="AE28" s="139"/>
      <c r="AF28" s="139"/>
      <c r="AG28" s="139"/>
      <c r="AH28" s="139"/>
      <c r="AI28" s="139"/>
      <c r="AJ28" s="140"/>
      <c r="AK28" s="141" t="str">
        <f>IF(G28="","",IF(ISBLANK(L28)=TRUE,"","円"))</f>
        <v/>
      </c>
      <c r="AL28" s="142"/>
      <c r="AO28" s="21" t="str">
        <f t="shared" ca="1" si="3"/>
        <v>=IF(VLOOKUP($D$4,委託料一覧!A6:BY34,委託料一覧!BR3,FALSE)=0,"",VLOOKUP($D$4,委託料一覧!A6:BY34,委託料一覧!BR3,FALSE))</v>
      </c>
      <c r="AP28" s="21"/>
      <c r="AQ28" s="21"/>
      <c r="AR28" s="21"/>
      <c r="AS28" s="21"/>
    </row>
    <row r="29" spans="1:45" s="2" customFormat="1" ht="15" customHeight="1" x14ac:dyDescent="0.15">
      <c r="A29" s="159"/>
      <c r="B29" s="160"/>
      <c r="C29" s="160"/>
      <c r="D29" s="160"/>
      <c r="E29" s="160"/>
      <c r="F29" s="161"/>
      <c r="G29" s="168" t="str">
        <f>IF(VLOOKUP($D$4,委託料一覧!A6:BY34,委託料一覧!BT3,FALSE)=0,"",VLOOKUP($D$4,委託料一覧!A6:BY34,委託料一覧!BT3,FALSE))</f>
        <v/>
      </c>
      <c r="H29" s="169"/>
      <c r="I29" s="169"/>
      <c r="J29" s="169"/>
      <c r="K29" s="170"/>
      <c r="L29" s="151"/>
      <c r="M29" s="152"/>
      <c r="N29" s="152"/>
      <c r="O29" s="152"/>
      <c r="P29" s="152"/>
      <c r="Q29" s="145" t="str">
        <f t="shared" ref="Q29" si="6">IF(ISBLANK(L29)=TRUE,"","人")</f>
        <v/>
      </c>
      <c r="R29" s="146"/>
      <c r="S29" s="178">
        <f>VLOOKUP(D4,委託料一覧!A6:BY34,委託料一覧!BU3,FALSE)</f>
        <v>0</v>
      </c>
      <c r="T29" s="179"/>
      <c r="U29" s="179"/>
      <c r="V29" s="179"/>
      <c r="W29" s="179"/>
      <c r="X29" s="179"/>
      <c r="Y29" s="179"/>
      <c r="Z29" s="179"/>
      <c r="AA29" s="180" t="str">
        <f t="shared" si="1"/>
        <v/>
      </c>
      <c r="AB29" s="145"/>
      <c r="AC29" s="143">
        <f t="shared" ref="AC29" si="7">L29*S29</f>
        <v>0</v>
      </c>
      <c r="AD29" s="143"/>
      <c r="AE29" s="143"/>
      <c r="AF29" s="143"/>
      <c r="AG29" s="143"/>
      <c r="AH29" s="143"/>
      <c r="AI29" s="143"/>
      <c r="AJ29" s="144"/>
      <c r="AK29" s="145" t="str">
        <f>IF(ISBLANK(L29)=TRUE,"","円")</f>
        <v/>
      </c>
      <c r="AL29" s="146"/>
      <c r="AO29" s="21" t="str">
        <f t="shared" ca="1" si="3"/>
        <v>=IF(VLOOKUP($D$4,委託料一覧!A6:BY34,委託料一覧!BT3,FALSE)=0,"",VLOOKUP($D$4,委託料一覧!A6:BY34,委託料一覧!BT3,FALSE))</v>
      </c>
      <c r="AP29" s="21"/>
      <c r="AQ29" s="21"/>
      <c r="AR29" s="21"/>
      <c r="AS29" s="21"/>
    </row>
    <row r="30" spans="1:45" s="2" customFormat="1" ht="15" customHeight="1" x14ac:dyDescent="0.15">
      <c r="A30" s="281" t="s">
        <v>10</v>
      </c>
      <c r="B30" s="301"/>
      <c r="C30" s="301"/>
      <c r="D30" s="301"/>
      <c r="E30" s="301"/>
      <c r="F30" s="302"/>
      <c r="G30" s="268" t="str">
        <f>IF(VLOOKUP($D$4,委託料一覧!A6:BY34,委託料一覧!BV3,FALSE)=0,"",VLOOKUP($D$4,委託料一覧!A6:BY34,委託料一覧!BV3,FALSE))</f>
        <v/>
      </c>
      <c r="H30" s="269"/>
      <c r="I30" s="269"/>
      <c r="J30" s="269"/>
      <c r="K30" s="270"/>
      <c r="L30" s="147"/>
      <c r="M30" s="148"/>
      <c r="N30" s="148"/>
      <c r="O30" s="148"/>
      <c r="P30" s="148"/>
      <c r="Q30" s="137" t="str">
        <f t="shared" ref="Q30" si="8">IF(G30="","",IF(ISBLANK(L30)=TRUE,"","人"))</f>
        <v/>
      </c>
      <c r="R30" s="138"/>
      <c r="S30" s="175">
        <f>VLOOKUP(D4,委託料一覧!A6:BY34,委託料一覧!BW3,FALSE)</f>
        <v>0</v>
      </c>
      <c r="T30" s="176"/>
      <c r="U30" s="176"/>
      <c r="V30" s="176"/>
      <c r="W30" s="176"/>
      <c r="X30" s="176"/>
      <c r="Y30" s="176"/>
      <c r="Z30" s="176"/>
      <c r="AA30" s="271" t="str">
        <f>IF(S30=0,"","円")</f>
        <v/>
      </c>
      <c r="AB30" s="272"/>
      <c r="AC30" s="273">
        <f>L30*S30</f>
        <v>0</v>
      </c>
      <c r="AD30" s="273"/>
      <c r="AE30" s="273"/>
      <c r="AF30" s="273"/>
      <c r="AG30" s="273"/>
      <c r="AH30" s="273"/>
      <c r="AI30" s="273"/>
      <c r="AJ30" s="175"/>
      <c r="AK30" s="271" t="str">
        <f>IF(G30="","",IF(ISBLANK(L30)=TRUE,"","円"))</f>
        <v/>
      </c>
      <c r="AL30" s="272"/>
      <c r="AO30" s="21" t="str">
        <f ca="1">_xlfn.FORMULATEXT(G30)</f>
        <v>=IF(VLOOKUP($D$4,委託料一覧!A6:BY34,委託料一覧!BV3,FALSE)=0,"",VLOOKUP($D$4,委託料一覧!A6:BY34,委託料一覧!BV3,FALSE))</v>
      </c>
      <c r="AP30" s="21" t="str">
        <f ca="1">_xlfn.FORMULATEXT(S30)</f>
        <v>=VLOOKUP(D4,委託料一覧!A6:BY34,委託料一覧!BW3,FALSE)</v>
      </c>
      <c r="AQ30" s="21"/>
      <c r="AR30" s="21"/>
      <c r="AS30" s="21"/>
    </row>
    <row r="31" spans="1:45" s="2" customFormat="1" ht="15" customHeight="1" thickBot="1" x14ac:dyDescent="0.2">
      <c r="A31" s="303"/>
      <c r="B31" s="304"/>
      <c r="C31" s="304"/>
      <c r="D31" s="304"/>
      <c r="E31" s="304"/>
      <c r="F31" s="305"/>
      <c r="G31" s="252" t="str">
        <f>IF(VLOOKUP($D$4,委託料一覧!A6:BY34,委託料一覧!BX3,FALSE)=0,"",VLOOKUP($D$4,委託料一覧!A6:BY34,委託料一覧!BX3,FALSE))</f>
        <v/>
      </c>
      <c r="H31" s="253"/>
      <c r="I31" s="253"/>
      <c r="J31" s="253"/>
      <c r="K31" s="254"/>
      <c r="L31" s="321"/>
      <c r="M31" s="321"/>
      <c r="N31" s="321"/>
      <c r="O31" s="321"/>
      <c r="P31" s="322"/>
      <c r="Q31" s="145" t="str">
        <f t="shared" ref="Q31" si="9">IF(ISBLANK(L31)=TRUE,"","人")</f>
        <v/>
      </c>
      <c r="R31" s="146"/>
      <c r="S31" s="323">
        <f>VLOOKUP(D4,委託料一覧!A6:BY34,委託料一覧!BY3,FALSE)</f>
        <v>0</v>
      </c>
      <c r="T31" s="324"/>
      <c r="U31" s="324"/>
      <c r="V31" s="324"/>
      <c r="W31" s="324"/>
      <c r="X31" s="324"/>
      <c r="Y31" s="324"/>
      <c r="Z31" s="324"/>
      <c r="AA31" s="325" t="str">
        <f>IF(S31=0,"","円")</f>
        <v/>
      </c>
      <c r="AB31" s="274"/>
      <c r="AC31" s="326">
        <f t="shared" si="0"/>
        <v>0</v>
      </c>
      <c r="AD31" s="326"/>
      <c r="AE31" s="326"/>
      <c r="AF31" s="326"/>
      <c r="AG31" s="326"/>
      <c r="AH31" s="326"/>
      <c r="AI31" s="326"/>
      <c r="AJ31" s="323"/>
      <c r="AK31" s="274" t="str">
        <f>IF(G31="無し","",IF(ISBLANK(L31)=TRUE,"","円"))</f>
        <v/>
      </c>
      <c r="AL31" s="275"/>
      <c r="AO31" s="21" t="str">
        <f ca="1">_xlfn.FORMULATEXT(G31)</f>
        <v>=IF(VLOOKUP($D$4,委託料一覧!A6:BY34,委託料一覧!BX3,FALSE)=0,"",VLOOKUP($D$4,委託料一覧!A6:BY34,委託料一覧!BX3,FALSE))</v>
      </c>
      <c r="AP31" s="21" t="str">
        <f ca="1">_xlfn.FORMULATEXT(S31)</f>
        <v>=VLOOKUP(D4,委託料一覧!A6:BY34,委託料一覧!BY3,FALSE)</v>
      </c>
      <c r="AQ31" s="21"/>
      <c r="AR31" s="21"/>
      <c r="AS31" s="21"/>
    </row>
    <row r="32" spans="1:45" s="2" customFormat="1" ht="15" customHeight="1" thickTop="1" x14ac:dyDescent="0.15">
      <c r="A32" s="276" t="s">
        <v>59</v>
      </c>
      <c r="B32" s="277"/>
      <c r="C32" s="277"/>
      <c r="D32" s="277"/>
      <c r="E32" s="277"/>
      <c r="F32" s="277"/>
      <c r="G32" s="277"/>
      <c r="H32" s="277"/>
      <c r="I32" s="277"/>
      <c r="J32" s="277"/>
      <c r="K32" s="278"/>
      <c r="L32" s="217">
        <f>SUM(L15:P31)</f>
        <v>0</v>
      </c>
      <c r="M32" s="217"/>
      <c r="N32" s="217"/>
      <c r="O32" s="217"/>
      <c r="P32" s="216"/>
      <c r="Q32" s="245" t="str">
        <f>IF($L$32=0,"","人")</f>
        <v/>
      </c>
      <c r="R32" s="246"/>
      <c r="S32" s="247"/>
      <c r="T32" s="248"/>
      <c r="U32" s="248"/>
      <c r="V32" s="248"/>
      <c r="W32" s="248"/>
      <c r="X32" s="248"/>
      <c r="Y32" s="248"/>
      <c r="Z32" s="248"/>
      <c r="AA32" s="248"/>
      <c r="AB32" s="249"/>
      <c r="AC32" s="250">
        <f>SUM(AC15:AJ31)</f>
        <v>0</v>
      </c>
      <c r="AD32" s="250"/>
      <c r="AE32" s="250"/>
      <c r="AF32" s="250"/>
      <c r="AG32" s="250"/>
      <c r="AH32" s="250"/>
      <c r="AI32" s="250"/>
      <c r="AJ32" s="251"/>
      <c r="AK32" s="214" t="str">
        <f>IF(AC32=0,"","円")</f>
        <v/>
      </c>
      <c r="AL32" s="215"/>
      <c r="AO32" s="21"/>
      <c r="AP32" s="21"/>
      <c r="AQ32" s="21"/>
      <c r="AR32" s="21"/>
      <c r="AS32" s="21"/>
    </row>
    <row r="33" spans="1:254" s="117" customFormat="1" ht="15" customHeight="1" thickBot="1" x14ac:dyDescent="0.2">
      <c r="A33" s="121" t="s">
        <v>360</v>
      </c>
      <c r="B33" s="122"/>
      <c r="C33" s="122"/>
      <c r="D33" s="122"/>
      <c r="E33" s="122"/>
      <c r="F33" s="122"/>
      <c r="G33" s="122"/>
      <c r="H33" s="123"/>
      <c r="I33" s="124">
        <f>AC32</f>
        <v>0</v>
      </c>
      <c r="J33" s="125"/>
      <c r="K33" s="125"/>
      <c r="L33" s="125"/>
      <c r="M33" s="125"/>
      <c r="N33" s="125"/>
      <c r="O33" s="125"/>
      <c r="P33" s="125"/>
      <c r="Q33" s="123" t="str">
        <f>IF(I33=0,"","円")</f>
        <v/>
      </c>
      <c r="R33" s="126"/>
      <c r="S33" s="121" t="s">
        <v>361</v>
      </c>
      <c r="T33" s="122"/>
      <c r="U33" s="122"/>
      <c r="V33" s="122"/>
      <c r="W33" s="122"/>
      <c r="X33" s="122"/>
      <c r="Y33" s="122"/>
      <c r="Z33" s="122"/>
      <c r="AA33" s="123"/>
      <c r="AB33" s="127"/>
      <c r="AC33" s="128"/>
      <c r="AD33" s="128"/>
      <c r="AE33" s="128"/>
      <c r="AF33" s="128"/>
      <c r="AG33" s="128"/>
      <c r="AH33" s="128"/>
      <c r="AI33" s="128"/>
      <c r="AJ33" s="128"/>
      <c r="AK33" s="115" t="str">
        <f>IF(AB33=0,"","円")</f>
        <v/>
      </c>
      <c r="AL33" s="116"/>
      <c r="AN33" s="118" t="s">
        <v>362</v>
      </c>
    </row>
    <row r="34" spans="1:254" s="2" customFormat="1" ht="5.0999999999999996" customHeight="1" thickTop="1" x14ac:dyDescent="0.15">
      <c r="A34" s="6"/>
      <c r="B34" s="6"/>
      <c r="C34" s="6"/>
      <c r="D34" s="6"/>
      <c r="E34" s="6"/>
      <c r="F34" s="6"/>
      <c r="G34" s="9"/>
      <c r="H34" s="6"/>
      <c r="I34" s="6"/>
      <c r="J34" s="6"/>
      <c r="K34" s="6"/>
      <c r="L34" s="11"/>
      <c r="M34" s="11"/>
      <c r="N34" s="11"/>
      <c r="O34" s="11"/>
      <c r="P34" s="11"/>
      <c r="Q34" s="14"/>
      <c r="R34" s="14"/>
      <c r="S34" s="14"/>
      <c r="T34" s="14"/>
      <c r="U34" s="14"/>
      <c r="V34" s="14"/>
      <c r="W34" s="14"/>
      <c r="X34" s="14"/>
      <c r="Y34" s="14"/>
      <c r="Z34" s="14"/>
      <c r="AA34" s="14"/>
      <c r="AB34" s="14"/>
      <c r="AC34" s="11"/>
      <c r="AD34" s="11"/>
      <c r="AE34" s="11"/>
      <c r="AF34" s="11"/>
      <c r="AG34" s="11"/>
      <c r="AH34" s="11"/>
      <c r="AI34" s="11"/>
      <c r="AJ34" s="11"/>
      <c r="AK34" s="6"/>
      <c r="AL34" s="6"/>
    </row>
    <row r="35" spans="1:254" s="3" customFormat="1" ht="26.65" customHeight="1" x14ac:dyDescent="0.15">
      <c r="A35" s="239" t="s">
        <v>64</v>
      </c>
      <c r="B35" s="240"/>
      <c r="C35" s="240"/>
      <c r="D35" s="240"/>
      <c r="E35" s="240"/>
      <c r="F35" s="241"/>
      <c r="G35" s="255" t="str">
        <f>IF(VLOOKUP($D$4,委託料一覧!A6:CA34,委託料一覧!BZ3,FALSE)=0,"",VLOOKUP($D$4,委託料一覧!A6:CA34,委託料一覧!BZ3,FALSE))</f>
        <v/>
      </c>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6"/>
    </row>
    <row r="36" spans="1:254" s="3" customFormat="1" ht="71.25" customHeight="1" x14ac:dyDescent="0.15">
      <c r="A36" s="239" t="s">
        <v>65</v>
      </c>
      <c r="B36" s="240"/>
      <c r="C36" s="240"/>
      <c r="D36" s="240"/>
      <c r="E36" s="240"/>
      <c r="F36" s="241"/>
      <c r="G36" s="242" t="str">
        <f>IF(VLOOKUP($D$4,委託料一覧!A6:CA34,委託料一覧!CA3,FALSE)=0,"",VLOOKUP($D$4,委託料一覧!A6:CA34,委託料一覧!CA3,FALSE))</f>
        <v/>
      </c>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4"/>
    </row>
    <row r="37" spans="1:254" s="119" customFormat="1" ht="17.25" customHeight="1" x14ac:dyDescent="0.15">
      <c r="A37" s="129" t="s">
        <v>363</v>
      </c>
      <c r="B37" s="129"/>
      <c r="C37" s="129"/>
      <c r="D37" s="129"/>
      <c r="E37" s="129"/>
      <c r="F37" s="129"/>
      <c r="G37" s="130" t="s">
        <v>364</v>
      </c>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row>
    <row r="38" spans="1:254" s="117" customFormat="1" ht="45.75" customHeight="1" x14ac:dyDescent="0.15">
      <c r="A38" s="129"/>
      <c r="B38" s="129"/>
      <c r="C38" s="129"/>
      <c r="D38" s="129"/>
      <c r="E38" s="129"/>
      <c r="F38" s="129"/>
      <c r="G38" s="131"/>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3"/>
    </row>
    <row r="39" spans="1:254" s="2" customFormat="1" ht="5.0999999999999996" customHeight="1" x14ac:dyDescent="0.15"/>
    <row r="40" spans="1:254" s="2" customFormat="1" ht="15" customHeight="1" x14ac:dyDescent="0.15">
      <c r="A40" s="1" t="s">
        <v>23</v>
      </c>
    </row>
    <row r="41" spans="1:254" s="2" customFormat="1" ht="15" customHeight="1" x14ac:dyDescent="0.15">
      <c r="A41" s="201" t="s">
        <v>4</v>
      </c>
      <c r="B41" s="204"/>
      <c r="C41" s="204"/>
      <c r="D41" s="204"/>
      <c r="E41" s="204"/>
      <c r="F41" s="205"/>
      <c r="G41" s="257" t="s">
        <v>67</v>
      </c>
      <c r="H41" s="258"/>
      <c r="I41" s="258"/>
      <c r="J41" s="258"/>
      <c r="K41" s="258"/>
      <c r="L41" s="258"/>
      <c r="M41" s="258"/>
      <c r="N41" s="258"/>
      <c r="O41" s="258"/>
      <c r="P41" s="258"/>
      <c r="Q41" s="258"/>
      <c r="R41" s="259"/>
      <c r="S41" s="201" t="s">
        <v>49</v>
      </c>
      <c r="T41" s="204"/>
      <c r="U41" s="204"/>
      <c r="V41" s="204"/>
      <c r="W41" s="204"/>
      <c r="X41" s="205"/>
      <c r="Y41" s="257"/>
      <c r="Z41" s="260"/>
      <c r="AA41" s="260"/>
      <c r="AB41" s="260"/>
      <c r="AC41" s="260"/>
      <c r="AD41" s="260"/>
      <c r="AE41" s="260"/>
      <c r="AF41" s="260"/>
      <c r="AG41" s="260"/>
      <c r="AH41" s="260"/>
      <c r="AI41" s="260"/>
      <c r="AJ41" s="260"/>
      <c r="AK41" s="260"/>
      <c r="AL41" s="261"/>
    </row>
    <row r="42" spans="1:254" s="2" customFormat="1" ht="15" customHeight="1" x14ac:dyDescent="0.15">
      <c r="A42" s="201" t="s">
        <v>28</v>
      </c>
      <c r="B42" s="204"/>
      <c r="C42" s="204"/>
      <c r="D42" s="204"/>
      <c r="E42" s="204"/>
      <c r="F42" s="205"/>
      <c r="G42" s="262"/>
      <c r="H42" s="262"/>
      <c r="I42" s="262"/>
      <c r="J42" s="262"/>
      <c r="K42" s="262"/>
      <c r="L42" s="262"/>
      <c r="M42" s="262"/>
      <c r="N42" s="262"/>
      <c r="O42" s="262"/>
      <c r="P42" s="262"/>
      <c r="Q42" s="262"/>
      <c r="R42" s="263"/>
      <c r="S42" s="201" t="s">
        <v>68</v>
      </c>
      <c r="T42" s="204"/>
      <c r="U42" s="204"/>
      <c r="V42" s="204"/>
      <c r="W42" s="204"/>
      <c r="X42" s="205"/>
      <c r="Y42" s="319"/>
      <c r="Z42" s="319"/>
      <c r="AA42" s="319"/>
      <c r="AB42" s="319"/>
      <c r="AC42" s="319"/>
      <c r="AD42" s="319"/>
      <c r="AE42" s="319"/>
      <c r="AF42" s="319"/>
      <c r="AG42" s="319"/>
      <c r="AH42" s="319"/>
      <c r="AI42" s="319"/>
      <c r="AJ42" s="319"/>
      <c r="AK42" s="319"/>
      <c r="AL42" s="320"/>
    </row>
    <row r="43" spans="1:254" s="2" customFormat="1" ht="15" customHeight="1" x14ac:dyDescent="0.15">
      <c r="A43" s="306" t="s">
        <v>57</v>
      </c>
      <c r="B43" s="307"/>
      <c r="C43" s="307"/>
      <c r="D43" s="307"/>
      <c r="E43" s="307"/>
      <c r="F43" s="308"/>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10"/>
    </row>
    <row r="44" spans="1:254" s="2" customFormat="1" ht="15" customHeight="1" x14ac:dyDescent="0.15">
      <c r="A44" s="311" t="s">
        <v>69</v>
      </c>
      <c r="B44" s="312"/>
      <c r="C44" s="312"/>
      <c r="D44" s="312"/>
      <c r="E44" s="312"/>
      <c r="F44" s="313"/>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5"/>
    </row>
    <row r="45" spans="1:254" s="2" customFormat="1" ht="5.0999999999999996" customHeight="1" x14ac:dyDescent="0.15"/>
    <row r="46" spans="1:254" s="4" customFormat="1" ht="15" customHeight="1" x14ac:dyDescent="0.15">
      <c r="A46" s="7" t="s">
        <v>70</v>
      </c>
      <c r="B46" s="316" t="s">
        <v>42</v>
      </c>
      <c r="C46" s="316"/>
      <c r="D46" s="316"/>
      <c r="E46" s="316"/>
      <c r="F46" s="316"/>
      <c r="G46" s="7" t="s">
        <v>21</v>
      </c>
      <c r="H46" s="4" t="s">
        <v>33</v>
      </c>
    </row>
    <row r="47" spans="1:254" s="4" customFormat="1" ht="15" customHeight="1" x14ac:dyDescent="0.15">
      <c r="A47" s="7" t="s">
        <v>70</v>
      </c>
      <c r="B47" s="316" t="s">
        <v>71</v>
      </c>
      <c r="C47" s="316"/>
      <c r="D47" s="316"/>
      <c r="E47" s="316"/>
      <c r="F47" s="316"/>
      <c r="G47" s="7" t="s">
        <v>21</v>
      </c>
      <c r="H47" s="4" t="s">
        <v>366</v>
      </c>
    </row>
    <row r="48" spans="1:254" s="4" customFormat="1" ht="15" customHeight="1" x14ac:dyDescent="0.15">
      <c r="A48" s="7"/>
      <c r="B48" s="316"/>
      <c r="C48" s="316"/>
      <c r="D48" s="316"/>
      <c r="E48" s="316"/>
      <c r="F48" s="316"/>
      <c r="G48" s="7"/>
      <c r="H48" s="4" t="s">
        <v>367</v>
      </c>
      <c r="IT48" s="22"/>
    </row>
    <row r="49" spans="1:252" s="4" customFormat="1" ht="15" customHeight="1" x14ac:dyDescent="0.15">
      <c r="A49" s="7"/>
      <c r="B49" s="316"/>
      <c r="C49" s="316"/>
      <c r="D49" s="316"/>
      <c r="E49" s="316"/>
      <c r="F49" s="316"/>
      <c r="H49" s="317" t="s">
        <v>54</v>
      </c>
      <c r="I49" s="317"/>
      <c r="J49" s="317"/>
      <c r="K49" s="317"/>
      <c r="L49" s="317"/>
      <c r="M49" s="317"/>
      <c r="N49" s="317"/>
      <c r="O49" s="318" t="str">
        <f>IF(VLOOKUP($D$4,委託料一覧!A6:CA34,2,FALSE)=0,"",VLOOKUP($D$4,委託料一覧!A6:CA34,2,FALSE))</f>
        <v/>
      </c>
      <c r="P49" s="318"/>
      <c r="Q49" s="318"/>
      <c r="R49" s="318"/>
      <c r="S49" s="318"/>
      <c r="T49" s="318"/>
      <c r="U49" s="318"/>
      <c r="V49" s="318"/>
      <c r="W49" s="318"/>
      <c r="X49" s="318"/>
      <c r="Y49" s="318"/>
      <c r="Z49" s="317" t="s">
        <v>1</v>
      </c>
      <c r="AA49" s="317"/>
      <c r="AB49" s="317"/>
      <c r="AC49" s="318" t="str">
        <f>IF(VLOOKUP($D$4,委託料一覧!A6:CA34,5,FALSE)=0,"",VLOOKUP($D$4,委託料一覧!A6:CA34,5,FALSE))</f>
        <v/>
      </c>
      <c r="AD49" s="318"/>
      <c r="AE49" s="318"/>
      <c r="AF49" s="318"/>
      <c r="AG49" s="318"/>
      <c r="AH49" s="318"/>
      <c r="AI49" s="318"/>
      <c r="AJ49" s="318"/>
      <c r="AK49" s="318"/>
      <c r="AL49" s="318"/>
      <c r="IR49" s="22"/>
    </row>
    <row r="50" spans="1:252" s="4" customFormat="1" ht="15" customHeight="1" x14ac:dyDescent="0.15">
      <c r="A50" s="279"/>
      <c r="B50" s="280"/>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0"/>
      <c r="AI50" s="280"/>
      <c r="AJ50" s="280"/>
      <c r="AK50" s="280"/>
      <c r="AL50" s="280"/>
      <c r="IR50" s="22"/>
    </row>
    <row r="51" spans="1:252" ht="18.75" customHeight="1" x14ac:dyDescent="0.15">
      <c r="A51" s="280"/>
      <c r="B51" s="280"/>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c r="AH51" s="280"/>
      <c r="AI51" s="280"/>
      <c r="AJ51" s="280"/>
      <c r="AK51" s="280"/>
      <c r="AL51" s="280"/>
      <c r="AO51" s="20" t="s">
        <v>82</v>
      </c>
    </row>
    <row r="52" spans="1:252" ht="18.75" customHeight="1" x14ac:dyDescent="0.15">
      <c r="A52" s="280"/>
      <c r="B52" s="280"/>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O52" s="20" t="s">
        <v>90</v>
      </c>
    </row>
  </sheetData>
  <sheetProtection algorithmName="SHA-512" hashValue="wna9NgeWWDuMRATaI36FpOHBPA9PaEjlUkntfI8J/P4R7LpkoVKbGhEzt8IjA+fF8+3d/etjjSyAViaoZV88/w==" saltValue="Mut+2CM94/eQX8x0V17HYA==" spinCount="100000" sheet="1" objects="1" scenarios="1"/>
  <protectedRanges>
    <protectedRange sqref="D4" name="宛先"/>
    <protectedRange sqref="AD3" name="年"/>
    <protectedRange sqref="AG3" name="月"/>
    <protectedRange sqref="AJ3" name="日"/>
    <protectedRange sqref="X5:AK8" name="医療機関名"/>
    <protectedRange sqref="L9" name="実績年"/>
    <protectedRange sqref="O9" name="実績月"/>
    <protectedRange sqref="L15:P31" name="実績人数"/>
    <protectedRange sqref="S15 S21 S24 S27" name="単価_インフル"/>
    <protectedRange sqref="S18" name="単価_肺炎"/>
    <protectedRange sqref="G41" name="金融機関名"/>
    <protectedRange sqref="Y41" name="本支店名"/>
    <protectedRange sqref="G42" name="預金種別"/>
    <protectedRange sqref="Y42" name="口座番号"/>
    <protectedRange sqref="G43:AL44" name="口座名義"/>
    <protectedRange sqref="AB33:AF33" name="実績人数_2"/>
  </protectedRanges>
  <mergeCells count="191">
    <mergeCell ref="S42:X42"/>
    <mergeCell ref="A50:AL52"/>
    <mergeCell ref="A15:F17"/>
    <mergeCell ref="A18:F20"/>
    <mergeCell ref="A21:F23"/>
    <mergeCell ref="A30:F31"/>
    <mergeCell ref="A43:F43"/>
    <mergeCell ref="G43:AL43"/>
    <mergeCell ref="A44:F44"/>
    <mergeCell ref="G44:AL44"/>
    <mergeCell ref="B46:F46"/>
    <mergeCell ref="B47:F47"/>
    <mergeCell ref="B48:F48"/>
    <mergeCell ref="B49:F49"/>
    <mergeCell ref="H49:N49"/>
    <mergeCell ref="O49:Y49"/>
    <mergeCell ref="Z49:AB49"/>
    <mergeCell ref="AC49:AL49"/>
    <mergeCell ref="Y42:AL42"/>
    <mergeCell ref="L31:P31"/>
    <mergeCell ref="Q31:R31"/>
    <mergeCell ref="S31:Z31"/>
    <mergeCell ref="AA31:AB31"/>
    <mergeCell ref="AC31:AJ31"/>
    <mergeCell ref="A41:F41"/>
    <mergeCell ref="G41:R41"/>
    <mergeCell ref="S41:X41"/>
    <mergeCell ref="Y41:AL41"/>
    <mergeCell ref="A42:F42"/>
    <mergeCell ref="G42:R42"/>
    <mergeCell ref="G23:K23"/>
    <mergeCell ref="L23:P23"/>
    <mergeCell ref="Q23:R23"/>
    <mergeCell ref="S23:Z23"/>
    <mergeCell ref="AA23:AB23"/>
    <mergeCell ref="AC23:AJ23"/>
    <mergeCell ref="AK23:AL23"/>
    <mergeCell ref="G30:K30"/>
    <mergeCell ref="L30:P30"/>
    <mergeCell ref="Q30:R30"/>
    <mergeCell ref="S30:Z30"/>
    <mergeCell ref="AA30:AB30"/>
    <mergeCell ref="AC30:AJ30"/>
    <mergeCell ref="AK30:AL30"/>
    <mergeCell ref="AA25:AB25"/>
    <mergeCell ref="AA26:AB26"/>
    <mergeCell ref="AK31:AL31"/>
    <mergeCell ref="A32:K32"/>
    <mergeCell ref="G22:K22"/>
    <mergeCell ref="L22:P22"/>
    <mergeCell ref="Q22:R22"/>
    <mergeCell ref="S22:Z22"/>
    <mergeCell ref="AA22:AB22"/>
    <mergeCell ref="AC22:AJ22"/>
    <mergeCell ref="AK22:AL22"/>
    <mergeCell ref="A36:F36"/>
    <mergeCell ref="G36:AL36"/>
    <mergeCell ref="L32:P32"/>
    <mergeCell ref="Q32:R32"/>
    <mergeCell ref="S32:AB32"/>
    <mergeCell ref="AC32:AJ32"/>
    <mergeCell ref="AK32:AL32"/>
    <mergeCell ref="G31:K31"/>
    <mergeCell ref="A35:F35"/>
    <mergeCell ref="G35:AL35"/>
    <mergeCell ref="AK24:AL24"/>
    <mergeCell ref="AK25:AL25"/>
    <mergeCell ref="AK26:AL26"/>
    <mergeCell ref="AC24:AJ24"/>
    <mergeCell ref="AC25:AJ25"/>
    <mergeCell ref="AC26:AJ26"/>
    <mergeCell ref="G24:K24"/>
    <mergeCell ref="G20:K20"/>
    <mergeCell ref="L20:P20"/>
    <mergeCell ref="Q20:R20"/>
    <mergeCell ref="S20:Z20"/>
    <mergeCell ref="AA20:AB20"/>
    <mergeCell ref="AC20:AJ20"/>
    <mergeCell ref="AK20:AL20"/>
    <mergeCell ref="G21:K21"/>
    <mergeCell ref="L21:P21"/>
    <mergeCell ref="Q21:R21"/>
    <mergeCell ref="S21:Z21"/>
    <mergeCell ref="AA21:AB21"/>
    <mergeCell ref="AC21:AJ21"/>
    <mergeCell ref="AK21:AL21"/>
    <mergeCell ref="G18:K18"/>
    <mergeCell ref="L18:P18"/>
    <mergeCell ref="Q18:R18"/>
    <mergeCell ref="S18:Z18"/>
    <mergeCell ref="AA18:AB18"/>
    <mergeCell ref="AC18:AJ18"/>
    <mergeCell ref="AK18:AL18"/>
    <mergeCell ref="G19:K19"/>
    <mergeCell ref="L19:P19"/>
    <mergeCell ref="Q19:R19"/>
    <mergeCell ref="S19:Z19"/>
    <mergeCell ref="AA19:AB19"/>
    <mergeCell ref="AC19:AJ19"/>
    <mergeCell ref="AK19:AL19"/>
    <mergeCell ref="AA16:AB16"/>
    <mergeCell ref="AC16:AJ16"/>
    <mergeCell ref="AK16:AL16"/>
    <mergeCell ref="G17:K17"/>
    <mergeCell ref="L17:P17"/>
    <mergeCell ref="Q17:R17"/>
    <mergeCell ref="S17:Z17"/>
    <mergeCell ref="AA17:AB17"/>
    <mergeCell ref="AC17:AJ17"/>
    <mergeCell ref="AK17:AL17"/>
    <mergeCell ref="G16:K16"/>
    <mergeCell ref="L16:P16"/>
    <mergeCell ref="Q16:R16"/>
    <mergeCell ref="S16:Z16"/>
    <mergeCell ref="L15:P15"/>
    <mergeCell ref="Q15:R15"/>
    <mergeCell ref="S15:Z15"/>
    <mergeCell ref="AA15:AB15"/>
    <mergeCell ref="AC15:AJ15"/>
    <mergeCell ref="L14:R14"/>
    <mergeCell ref="S14:AB14"/>
    <mergeCell ref="AC14:AL14"/>
    <mergeCell ref="AK15:AL15"/>
    <mergeCell ref="AA24:AB24"/>
    <mergeCell ref="A1:AL1"/>
    <mergeCell ref="A2:AL2"/>
    <mergeCell ref="AD3:AE3"/>
    <mergeCell ref="AG3:AH3"/>
    <mergeCell ref="AJ3:AK3"/>
    <mergeCell ref="D4:P4"/>
    <mergeCell ref="R5:V5"/>
    <mergeCell ref="X5:AK5"/>
    <mergeCell ref="R6:V6"/>
    <mergeCell ref="X6:AK6"/>
    <mergeCell ref="R7:V7"/>
    <mergeCell ref="X7:AK7"/>
    <mergeCell ref="X8:AJ8"/>
    <mergeCell ref="L9:M9"/>
    <mergeCell ref="O9:P9"/>
    <mergeCell ref="Q9:R9"/>
    <mergeCell ref="I11:N11"/>
    <mergeCell ref="P11:AA11"/>
    <mergeCell ref="AB11:AC11"/>
    <mergeCell ref="T13:AA13"/>
    <mergeCell ref="A14:F14"/>
    <mergeCell ref="G14:K14"/>
    <mergeCell ref="G15:K15"/>
    <mergeCell ref="S24:Z24"/>
    <mergeCell ref="S25:Z25"/>
    <mergeCell ref="S26:Z26"/>
    <mergeCell ref="G25:K25"/>
    <mergeCell ref="G26:K26"/>
    <mergeCell ref="L24:P24"/>
    <mergeCell ref="L25:P25"/>
    <mergeCell ref="L26:P26"/>
    <mergeCell ref="Q24:R24"/>
    <mergeCell ref="Q25:R25"/>
    <mergeCell ref="Q26:R26"/>
    <mergeCell ref="G27:K27"/>
    <mergeCell ref="G28:K28"/>
    <mergeCell ref="G29:K29"/>
    <mergeCell ref="S27:Z27"/>
    <mergeCell ref="AA27:AB27"/>
    <mergeCell ref="S28:Z28"/>
    <mergeCell ref="AA28:AB28"/>
    <mergeCell ref="S29:Z29"/>
    <mergeCell ref="AA29:AB29"/>
    <mergeCell ref="A33:H33"/>
    <mergeCell ref="I33:P33"/>
    <mergeCell ref="Q33:R33"/>
    <mergeCell ref="S33:AA33"/>
    <mergeCell ref="AB33:AJ33"/>
    <mergeCell ref="A37:F38"/>
    <mergeCell ref="G37:AL37"/>
    <mergeCell ref="G38:AL38"/>
    <mergeCell ref="R8:V8"/>
    <mergeCell ref="AC27:AJ27"/>
    <mergeCell ref="AK27:AL27"/>
    <mergeCell ref="AC28:AJ28"/>
    <mergeCell ref="AK28:AL28"/>
    <mergeCell ref="AC29:AJ29"/>
    <mergeCell ref="AK29:AL29"/>
    <mergeCell ref="L27:P27"/>
    <mergeCell ref="L28:P28"/>
    <mergeCell ref="L29:P29"/>
    <mergeCell ref="Q27:R27"/>
    <mergeCell ref="Q28:R28"/>
    <mergeCell ref="Q29:R29"/>
    <mergeCell ref="F24:F26"/>
    <mergeCell ref="A24:E29"/>
    <mergeCell ref="F27:F29"/>
  </mergeCells>
  <phoneticPr fontId="20"/>
  <conditionalFormatting sqref="G38">
    <cfRule type="expression" dxfId="25" priority="1" stopIfTrue="1">
      <formula>$G$19&lt;&gt;""</formula>
    </cfRule>
  </conditionalFormatting>
  <conditionalFormatting sqref="G21:K21">
    <cfRule type="expression" dxfId="24" priority="22" stopIfTrue="1">
      <formula>$G$15&lt;&gt;""</formula>
    </cfRule>
  </conditionalFormatting>
  <conditionalFormatting sqref="G22:K22">
    <cfRule type="expression" dxfId="23" priority="21" stopIfTrue="1">
      <formula>$G$16&lt;&gt;""</formula>
    </cfRule>
  </conditionalFormatting>
  <conditionalFormatting sqref="G24:K24 G27:K27">
    <cfRule type="expression" dxfId="22" priority="4" stopIfTrue="1">
      <formula>$G$15&lt;&gt;""</formula>
    </cfRule>
  </conditionalFormatting>
  <conditionalFormatting sqref="G30:L30 S30:AL30">
    <cfRule type="expression" dxfId="21" priority="58" stopIfTrue="1">
      <formula>$G$30&lt;&gt;""</formula>
    </cfRule>
  </conditionalFormatting>
  <conditionalFormatting sqref="G15:AL15">
    <cfRule type="expression" dxfId="20" priority="59" stopIfTrue="1">
      <formula>$G$15&lt;&gt;""</formula>
    </cfRule>
  </conditionalFormatting>
  <conditionalFormatting sqref="G16:AL16">
    <cfRule type="expression" dxfId="19" priority="60" stopIfTrue="1">
      <formula>$G$16&lt;&gt;""</formula>
    </cfRule>
  </conditionalFormatting>
  <conditionalFormatting sqref="G18:AL18">
    <cfRule type="expression" dxfId="18" priority="61" stopIfTrue="1">
      <formula>$G$18&lt;&gt;""</formula>
    </cfRule>
  </conditionalFormatting>
  <conditionalFormatting sqref="G19:AL19">
    <cfRule type="expression" dxfId="17" priority="62" stopIfTrue="1">
      <formula>$G$19&lt;&gt;""</formula>
    </cfRule>
  </conditionalFormatting>
  <conditionalFormatting sqref="Q21:R21 Q24:R24 Q27:R27 Q30:R30">
    <cfRule type="expression" dxfId="16" priority="9" stopIfTrue="1">
      <formula>$G$18&lt;&gt;""</formula>
    </cfRule>
  </conditionalFormatting>
  <conditionalFormatting sqref="Q22:R22 Q25:R25 Q28:R28">
    <cfRule type="expression" dxfId="15" priority="10" stopIfTrue="1">
      <formula>$G$19&lt;&gt;""</formula>
    </cfRule>
  </conditionalFormatting>
  <conditionalFormatting sqref="S21:Z21">
    <cfRule type="expression" dxfId="14" priority="12" stopIfTrue="1">
      <formula>$G$15&lt;&gt;""</formula>
    </cfRule>
  </conditionalFormatting>
  <conditionalFormatting sqref="S24:Z24 S27:Z27">
    <cfRule type="expression" dxfId="13" priority="3" stopIfTrue="1">
      <formula>$G$15&lt;&gt;""</formula>
    </cfRule>
  </conditionalFormatting>
  <conditionalFormatting sqref="S28:Z28">
    <cfRule type="expression" dxfId="12" priority="2" stopIfTrue="1">
      <formula>$G$30&lt;&gt;""</formula>
    </cfRule>
  </conditionalFormatting>
  <conditionalFormatting sqref="AA21:AB21 AA24:AB24 AA27:AB27">
    <cfRule type="expression" dxfId="11" priority="11" stopIfTrue="1">
      <formula>#REF!&lt;&gt;""</formula>
    </cfRule>
  </conditionalFormatting>
  <conditionalFormatting sqref="AC21:AL21 AC24:AL24 AC27:AL27">
    <cfRule type="expression" dxfId="10" priority="5" stopIfTrue="1">
      <formula>$G$18&lt;&gt;""</formula>
    </cfRule>
  </conditionalFormatting>
  <conditionalFormatting sqref="AC22:AL22 AC25:AL25 AC28:AL28">
    <cfRule type="expression" dxfId="9" priority="6" stopIfTrue="1">
      <formula>$G$19&lt;&gt;""</formula>
    </cfRule>
  </conditionalFormatting>
  <dataValidations count="6">
    <dataValidation type="whole" allowBlank="1" showInputMessage="1" showErrorMessage="1" errorTitle="入力規則" error="1 ～ 31 の整数を入力してください。" sqref="AJ3:AK3" xr:uid="{00000000-0002-0000-0000-000000000000}">
      <formula1>1</formula1>
      <formula2>31</formula2>
    </dataValidation>
    <dataValidation type="whole" allowBlank="1" showInputMessage="1" showErrorMessage="1" errorTitle="入力既存" error="1 ～ 12 の整数を入力してください。" sqref="O9:P9 AG3:AH3" xr:uid="{00000000-0002-0000-0000-000001000000}">
      <formula1>1</formula1>
      <formula2>12</formula2>
    </dataValidation>
    <dataValidation type="whole" operator="greaterThan" allowBlank="1" showInputMessage="1" showErrorMessage="1" errorTitle="入力規則" error="0より大きい整数を入力してください。" sqref="S27:Z27 S18:Z18 S15:Z15 S21:Z21 M31:P32 M15:P20 S24:Z24 L15:L32 AB33" xr:uid="{00000000-0002-0000-0000-000002000000}">
      <formula1>0</formula1>
    </dataValidation>
    <dataValidation type="list" showErrorMessage="1" errorTitle="入力規則" error="リストから選択してください。" sqref="G42:R42" xr:uid="{00000000-0002-0000-0000-000003000000}">
      <formula1>"普　通,当　座"</formula1>
    </dataValidation>
    <dataValidation type="list" showErrorMessage="1" errorTitle="入力規則" error="リストから選択してください。" sqref="D4:P4" xr:uid="{00000000-0002-0000-0000-000004000000}">
      <formula1>INDIRECT("委託料一覧!a6:a34")</formula1>
    </dataValidation>
    <dataValidation type="whole" operator="greaterThan" allowBlank="1" showInputMessage="1" errorTitle="入力規則" error="0より大きい整数を入力してください。" sqref="I33 AK33:AL33 S33" xr:uid="{E6DE5C6F-9ABF-47FC-B49F-3F2878D28445}">
      <formula1>0</formula1>
    </dataValidation>
  </dataValidations>
  <printOptions horizontalCentered="1"/>
  <pageMargins left="0.39370078740157483" right="0.39370078740157483" top="0.39370078740157483" bottom="0" header="0.31496062992125984" footer="0.19685039370078741"/>
  <pageSetup paperSize="9" scale="96" orientation="portrait" blackAndWhite="1" r:id="rId1"/>
  <headerFooter alignWithMargins="0">
    <oddHeader>&amp;R&amp;"ＭＳ 明朝,標準"標準様式３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G34"/>
  <sheetViews>
    <sheetView view="pageBreakPreview" zoomScale="115" zoomScaleSheetLayoutView="115" workbookViewId="0">
      <pane xSplit="1" ySplit="6" topLeftCell="C12" activePane="bottomRight" state="frozen"/>
      <selection pane="topRight"/>
      <selection pane="bottomLeft"/>
      <selection pane="bottomRight" activeCell="BM22" sqref="BM22"/>
    </sheetView>
  </sheetViews>
  <sheetFormatPr defaultColWidth="9" defaultRowHeight="12" x14ac:dyDescent="0.15"/>
  <cols>
    <col min="1" max="1" width="20.5" style="48" customWidth="1"/>
    <col min="2" max="2" width="27.5" style="48" customWidth="1"/>
    <col min="3" max="3" width="9.5" style="48" bestFit="1" customWidth="1"/>
    <col min="4" max="4" width="40.5" style="48" customWidth="1"/>
    <col min="5" max="5" width="13.75" style="48" bestFit="1" customWidth="1"/>
    <col min="6" max="53" width="9" style="48" hidden="1" customWidth="1"/>
    <col min="54" max="61" width="9" style="48" bestFit="1"/>
    <col min="62" max="65" width="9" style="100" bestFit="1"/>
    <col min="66" max="73" width="9" style="101"/>
    <col min="74" max="77" width="9" style="48" bestFit="1"/>
    <col min="78" max="78" width="50.5" style="102" customWidth="1"/>
    <col min="79" max="79" width="100.5" style="102" customWidth="1"/>
    <col min="80" max="80" width="9" style="45" bestFit="1"/>
    <col min="81" max="82" width="27.5" style="48" customWidth="1"/>
    <col min="83" max="83" width="13.75" style="48" bestFit="1" customWidth="1"/>
    <col min="84" max="84" width="9" style="48" bestFit="1"/>
    <col min="85" max="16384" width="9" style="48"/>
  </cols>
  <sheetData>
    <row r="1" spans="1:83" x14ac:dyDescent="0.15">
      <c r="A1" s="42" t="s">
        <v>26</v>
      </c>
      <c r="B1" s="43"/>
      <c r="C1" s="43"/>
      <c r="D1" s="43"/>
      <c r="E1" s="44"/>
      <c r="F1" s="44"/>
      <c r="G1" s="44"/>
      <c r="H1" s="44"/>
      <c r="I1" s="44"/>
      <c r="J1" s="44"/>
      <c r="K1" s="44"/>
      <c r="L1" s="44"/>
      <c r="M1" s="44"/>
      <c r="N1" s="44">
        <v>10</v>
      </c>
      <c r="O1" s="44"/>
      <c r="P1" s="44"/>
      <c r="Q1" s="44"/>
      <c r="R1" s="44"/>
      <c r="S1" s="43"/>
      <c r="T1" s="43"/>
      <c r="U1" s="43"/>
      <c r="V1" s="43"/>
      <c r="W1" s="43"/>
      <c r="X1" s="43">
        <v>20</v>
      </c>
      <c r="Y1" s="43"/>
      <c r="Z1" s="43"/>
      <c r="AA1" s="43"/>
      <c r="AB1" s="43"/>
      <c r="AC1" s="43"/>
      <c r="AD1" s="43"/>
      <c r="AE1" s="43"/>
      <c r="AF1" s="43"/>
      <c r="AG1" s="43"/>
      <c r="AH1" s="43">
        <v>30</v>
      </c>
      <c r="AI1" s="43"/>
      <c r="AJ1" s="43"/>
      <c r="AK1" s="43"/>
      <c r="AL1" s="43"/>
      <c r="AM1" s="43"/>
      <c r="AN1" s="43"/>
      <c r="AO1" s="43"/>
      <c r="AP1" s="43"/>
      <c r="AQ1" s="43"/>
      <c r="AR1" s="43">
        <v>40</v>
      </c>
      <c r="AS1" s="43">
        <v>40</v>
      </c>
      <c r="AT1" s="43"/>
      <c r="AU1" s="43"/>
      <c r="AV1" s="43"/>
      <c r="AW1" s="43"/>
      <c r="AX1" s="43"/>
      <c r="AY1" s="43"/>
      <c r="AZ1" s="43"/>
      <c r="BA1" s="43"/>
      <c r="BB1" s="43"/>
      <c r="BC1" s="43"/>
      <c r="BD1" s="43">
        <v>50</v>
      </c>
      <c r="BE1" s="43"/>
      <c r="BF1" s="43"/>
      <c r="BG1" s="43"/>
      <c r="BH1" s="43"/>
      <c r="BI1" s="43"/>
      <c r="BJ1" s="45"/>
      <c r="BK1" s="45"/>
      <c r="BL1" s="45"/>
      <c r="BM1" s="45"/>
      <c r="BN1" s="46"/>
      <c r="BO1" s="46"/>
      <c r="BP1" s="46"/>
      <c r="BQ1" s="46"/>
      <c r="BR1" s="46"/>
      <c r="BS1" s="46"/>
      <c r="BT1" s="46"/>
      <c r="BU1" s="46"/>
      <c r="BV1" s="43"/>
      <c r="BW1" s="43"/>
      <c r="BX1" s="43"/>
      <c r="BY1" s="43"/>
      <c r="BZ1" s="47">
        <v>60</v>
      </c>
      <c r="CA1" s="47"/>
      <c r="CC1" s="43"/>
      <c r="CD1" s="43"/>
      <c r="CE1" s="44"/>
    </row>
    <row r="2" spans="1:83" x14ac:dyDescent="0.15">
      <c r="A2" s="46" t="s">
        <v>358</v>
      </c>
      <c r="C2" s="49"/>
      <c r="D2" s="43"/>
      <c r="E2" s="50"/>
      <c r="F2" s="50"/>
      <c r="G2" s="50"/>
      <c r="H2" s="50"/>
      <c r="I2" s="50"/>
      <c r="J2" s="50"/>
      <c r="K2" s="50"/>
      <c r="L2" s="50"/>
      <c r="M2" s="50"/>
      <c r="N2" s="50"/>
      <c r="O2" s="50"/>
      <c r="P2" s="50"/>
      <c r="Q2" s="50"/>
      <c r="R2" s="50"/>
      <c r="T2" s="51"/>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5"/>
      <c r="BK2" s="45"/>
      <c r="BL2" s="45"/>
      <c r="BM2" s="45"/>
      <c r="BN2" s="46"/>
      <c r="BO2" s="46"/>
      <c r="BP2" s="46"/>
      <c r="BQ2" s="46"/>
      <c r="BR2" s="46"/>
      <c r="BS2" s="46"/>
      <c r="BT2" s="46"/>
      <c r="BU2" s="46"/>
      <c r="BV2" s="43"/>
      <c r="BW2" s="43"/>
      <c r="BX2" s="43"/>
      <c r="BY2" s="43"/>
      <c r="BZ2" s="47"/>
      <c r="CA2" s="47"/>
      <c r="CE2" s="50"/>
    </row>
    <row r="3" spans="1:83" s="53" customFormat="1" x14ac:dyDescent="0.15">
      <c r="A3" s="52">
        <v>1</v>
      </c>
      <c r="B3" s="52">
        <v>2</v>
      </c>
      <c r="C3" s="52">
        <v>3</v>
      </c>
      <c r="D3" s="52">
        <v>4</v>
      </c>
      <c r="E3" s="52">
        <v>5</v>
      </c>
      <c r="F3" s="52">
        <v>6</v>
      </c>
      <c r="G3" s="52">
        <v>7</v>
      </c>
      <c r="H3" s="52">
        <v>8</v>
      </c>
      <c r="I3" s="52">
        <v>9</v>
      </c>
      <c r="J3" s="52">
        <v>10</v>
      </c>
      <c r="K3" s="52">
        <v>11</v>
      </c>
      <c r="L3" s="52">
        <v>12</v>
      </c>
      <c r="M3" s="52">
        <v>13</v>
      </c>
      <c r="N3" s="52">
        <v>14</v>
      </c>
      <c r="O3" s="52">
        <v>15</v>
      </c>
      <c r="P3" s="52">
        <v>16</v>
      </c>
      <c r="Q3" s="52">
        <v>17</v>
      </c>
      <c r="R3" s="52">
        <v>18</v>
      </c>
      <c r="S3" s="52">
        <v>19</v>
      </c>
      <c r="T3" s="52">
        <v>20</v>
      </c>
      <c r="U3" s="52">
        <v>21</v>
      </c>
      <c r="V3" s="52">
        <v>22</v>
      </c>
      <c r="W3" s="52">
        <v>23</v>
      </c>
      <c r="X3" s="52">
        <v>24</v>
      </c>
      <c r="Y3" s="52">
        <v>25</v>
      </c>
      <c r="Z3" s="52">
        <v>26</v>
      </c>
      <c r="AA3" s="52">
        <v>27</v>
      </c>
      <c r="AB3" s="52">
        <v>28</v>
      </c>
      <c r="AC3" s="52">
        <v>29</v>
      </c>
      <c r="AD3" s="52">
        <v>30</v>
      </c>
      <c r="AE3" s="52">
        <v>31</v>
      </c>
      <c r="AF3" s="52">
        <v>32</v>
      </c>
      <c r="AG3" s="52">
        <v>33</v>
      </c>
      <c r="AH3" s="52">
        <v>34</v>
      </c>
      <c r="AI3" s="52">
        <v>35</v>
      </c>
      <c r="AJ3" s="52">
        <v>36</v>
      </c>
      <c r="AK3" s="52">
        <v>37</v>
      </c>
      <c r="AL3" s="52">
        <v>38</v>
      </c>
      <c r="AM3" s="52">
        <v>39</v>
      </c>
      <c r="AN3" s="52">
        <v>40</v>
      </c>
      <c r="AO3" s="52">
        <v>41</v>
      </c>
      <c r="AP3" s="52">
        <v>42</v>
      </c>
      <c r="AQ3" s="52">
        <v>43</v>
      </c>
      <c r="AR3" s="52">
        <v>44</v>
      </c>
      <c r="AS3" s="52">
        <v>45</v>
      </c>
      <c r="AT3" s="52">
        <v>46</v>
      </c>
      <c r="AU3" s="52">
        <v>47</v>
      </c>
      <c r="AV3" s="52">
        <v>48</v>
      </c>
      <c r="AW3" s="52">
        <v>49</v>
      </c>
      <c r="AX3" s="52">
        <v>50</v>
      </c>
      <c r="AY3" s="52">
        <v>51</v>
      </c>
      <c r="AZ3" s="52">
        <v>52</v>
      </c>
      <c r="BA3" s="52">
        <v>53</v>
      </c>
      <c r="BB3" s="52">
        <v>54</v>
      </c>
      <c r="BC3" s="52">
        <v>55</v>
      </c>
      <c r="BD3" s="52">
        <v>56</v>
      </c>
      <c r="BE3" s="52">
        <v>57</v>
      </c>
      <c r="BF3" s="52">
        <v>58</v>
      </c>
      <c r="BG3" s="52">
        <v>59</v>
      </c>
      <c r="BH3" s="52">
        <v>60</v>
      </c>
      <c r="BI3" s="52">
        <v>61</v>
      </c>
      <c r="BJ3" s="52">
        <v>62</v>
      </c>
      <c r="BK3" s="52">
        <v>63</v>
      </c>
      <c r="BL3" s="52">
        <v>64</v>
      </c>
      <c r="BM3" s="52">
        <v>65</v>
      </c>
      <c r="BN3" s="52">
        <v>66</v>
      </c>
      <c r="BO3" s="52">
        <v>67</v>
      </c>
      <c r="BP3" s="52">
        <v>68</v>
      </c>
      <c r="BQ3" s="52">
        <v>69</v>
      </c>
      <c r="BR3" s="52">
        <v>70</v>
      </c>
      <c r="BS3" s="52">
        <v>71</v>
      </c>
      <c r="BT3" s="52">
        <v>72</v>
      </c>
      <c r="BU3" s="52">
        <v>73</v>
      </c>
      <c r="BV3" s="52">
        <v>74</v>
      </c>
      <c r="BW3" s="52">
        <v>75</v>
      </c>
      <c r="BX3" s="52">
        <v>76</v>
      </c>
      <c r="BY3" s="52">
        <v>77</v>
      </c>
      <c r="BZ3" s="52">
        <v>78</v>
      </c>
      <c r="CA3" s="52">
        <v>79</v>
      </c>
      <c r="CB3" s="52">
        <v>80</v>
      </c>
      <c r="CC3" s="52">
        <v>81</v>
      </c>
      <c r="CD3" s="52">
        <v>82</v>
      </c>
      <c r="CE3" s="52">
        <v>83</v>
      </c>
    </row>
    <row r="4" spans="1:83" ht="12" customHeight="1" x14ac:dyDescent="0.15">
      <c r="A4" s="329" t="s">
        <v>73</v>
      </c>
      <c r="B4" s="329" t="s">
        <v>74</v>
      </c>
      <c r="C4" s="329" t="s">
        <v>79</v>
      </c>
      <c r="D4" s="329" t="s">
        <v>80</v>
      </c>
      <c r="E4" s="329" t="s">
        <v>81</v>
      </c>
      <c r="F4" s="330" t="s">
        <v>197</v>
      </c>
      <c r="G4" s="329"/>
      <c r="H4" s="329"/>
      <c r="I4" s="329"/>
      <c r="J4" s="330" t="s">
        <v>83</v>
      </c>
      <c r="K4" s="329"/>
      <c r="L4" s="329"/>
      <c r="M4" s="329"/>
      <c r="N4" s="330" t="s">
        <v>63</v>
      </c>
      <c r="O4" s="329"/>
      <c r="P4" s="329"/>
      <c r="Q4" s="329"/>
      <c r="R4" s="330" t="s">
        <v>88</v>
      </c>
      <c r="S4" s="329" t="s">
        <v>89</v>
      </c>
      <c r="T4" s="329"/>
      <c r="U4" s="329"/>
      <c r="V4" s="329"/>
      <c r="W4" s="329" t="s">
        <v>91</v>
      </c>
      <c r="X4" s="329"/>
      <c r="Y4" s="329"/>
      <c r="Z4" s="329"/>
      <c r="AA4" s="329"/>
      <c r="AB4" s="329" t="s">
        <v>92</v>
      </c>
      <c r="AC4" s="329"/>
      <c r="AD4" s="329"/>
      <c r="AE4" s="329"/>
      <c r="AF4" s="329"/>
      <c r="AG4" s="329" t="s">
        <v>75</v>
      </c>
      <c r="AH4" s="329"/>
      <c r="AI4" s="329"/>
      <c r="AJ4" s="329"/>
      <c r="AK4" s="329"/>
      <c r="AL4" s="329" t="s">
        <v>94</v>
      </c>
      <c r="AM4" s="329"/>
      <c r="AN4" s="329"/>
      <c r="AO4" s="329"/>
      <c r="AP4" s="330" t="s">
        <v>95</v>
      </c>
      <c r="AQ4" s="330" t="s">
        <v>97</v>
      </c>
      <c r="AR4" s="340" t="s">
        <v>196</v>
      </c>
      <c r="AS4" s="341"/>
      <c r="AT4" s="342"/>
      <c r="AU4" s="340" t="s">
        <v>98</v>
      </c>
      <c r="AV4" s="341"/>
      <c r="AW4" s="342"/>
      <c r="AX4" s="330" t="s">
        <v>99</v>
      </c>
      <c r="AY4" s="331" t="s">
        <v>100</v>
      </c>
      <c r="AZ4" s="333" t="s">
        <v>87</v>
      </c>
      <c r="BA4" s="331"/>
      <c r="BB4" s="333" t="s">
        <v>102</v>
      </c>
      <c r="BC4" s="334"/>
      <c r="BD4" s="334"/>
      <c r="BE4" s="335"/>
      <c r="BF4" s="339" t="s">
        <v>103</v>
      </c>
      <c r="BG4" s="334"/>
      <c r="BH4" s="334"/>
      <c r="BI4" s="335"/>
      <c r="BJ4" s="339" t="s">
        <v>126</v>
      </c>
      <c r="BK4" s="334"/>
      <c r="BL4" s="334"/>
      <c r="BM4" s="335"/>
      <c r="BN4" s="343" t="s">
        <v>284</v>
      </c>
      <c r="BO4" s="344"/>
      <c r="BP4" s="344"/>
      <c r="BQ4" s="344"/>
      <c r="BR4" s="344"/>
      <c r="BS4" s="344"/>
      <c r="BT4" s="344"/>
      <c r="BU4" s="345"/>
      <c r="BV4" s="329" t="s">
        <v>86</v>
      </c>
      <c r="BW4" s="329"/>
      <c r="BX4" s="329"/>
      <c r="BY4" s="329"/>
      <c r="BZ4" s="330" t="s">
        <v>104</v>
      </c>
      <c r="CA4" s="330" t="s">
        <v>105</v>
      </c>
      <c r="CB4" s="329" t="s">
        <v>106</v>
      </c>
      <c r="CC4" s="329" t="s">
        <v>93</v>
      </c>
      <c r="CD4" s="329" t="s">
        <v>107</v>
      </c>
      <c r="CE4" s="346" t="s">
        <v>51</v>
      </c>
    </row>
    <row r="5" spans="1:83" ht="12" customHeight="1" x14ac:dyDescent="0.15">
      <c r="A5" s="329"/>
      <c r="B5" s="329"/>
      <c r="C5" s="329"/>
      <c r="D5" s="329"/>
      <c r="E5" s="329"/>
      <c r="F5" s="329"/>
      <c r="G5" s="329"/>
      <c r="H5" s="329"/>
      <c r="I5" s="329"/>
      <c r="J5" s="329"/>
      <c r="K5" s="329"/>
      <c r="L5" s="329"/>
      <c r="M5" s="329"/>
      <c r="N5" s="329"/>
      <c r="O5" s="329"/>
      <c r="P5" s="329"/>
      <c r="Q5" s="329"/>
      <c r="R5" s="329"/>
      <c r="S5" s="329"/>
      <c r="T5" s="329"/>
      <c r="U5" s="329"/>
      <c r="V5" s="329"/>
      <c r="W5" s="54" t="s">
        <v>109</v>
      </c>
      <c r="X5" s="329" t="s">
        <v>110</v>
      </c>
      <c r="Y5" s="329"/>
      <c r="Z5" s="329"/>
      <c r="AA5" s="329"/>
      <c r="AB5" s="54" t="s">
        <v>109</v>
      </c>
      <c r="AC5" s="329" t="s">
        <v>110</v>
      </c>
      <c r="AD5" s="329"/>
      <c r="AE5" s="329"/>
      <c r="AF5" s="329"/>
      <c r="AG5" s="54" t="s">
        <v>109</v>
      </c>
      <c r="AH5" s="329" t="s">
        <v>110</v>
      </c>
      <c r="AI5" s="329"/>
      <c r="AJ5" s="329"/>
      <c r="AK5" s="329"/>
      <c r="AL5" s="329"/>
      <c r="AM5" s="329"/>
      <c r="AN5" s="329"/>
      <c r="AO5" s="329"/>
      <c r="AP5" s="329"/>
      <c r="AQ5" s="329"/>
      <c r="AR5" s="54" t="s">
        <v>139</v>
      </c>
      <c r="AS5" s="54" t="s">
        <v>122</v>
      </c>
      <c r="AT5" s="54" t="s">
        <v>211</v>
      </c>
      <c r="AU5" s="54" t="s">
        <v>58</v>
      </c>
      <c r="AV5" s="54" t="s">
        <v>72</v>
      </c>
      <c r="AW5" s="54" t="s">
        <v>173</v>
      </c>
      <c r="AX5" s="329"/>
      <c r="AY5" s="332"/>
      <c r="AZ5" s="55" t="s">
        <v>111</v>
      </c>
      <c r="BA5" s="55" t="s">
        <v>112</v>
      </c>
      <c r="BB5" s="336"/>
      <c r="BC5" s="337"/>
      <c r="BD5" s="337"/>
      <c r="BE5" s="338"/>
      <c r="BF5" s="337"/>
      <c r="BG5" s="337"/>
      <c r="BH5" s="337"/>
      <c r="BI5" s="338"/>
      <c r="BJ5" s="337"/>
      <c r="BK5" s="337"/>
      <c r="BL5" s="337"/>
      <c r="BM5" s="338"/>
      <c r="BN5" s="343" t="s">
        <v>285</v>
      </c>
      <c r="BO5" s="344"/>
      <c r="BP5" s="344"/>
      <c r="BQ5" s="345"/>
      <c r="BR5" s="343" t="s">
        <v>286</v>
      </c>
      <c r="BS5" s="344"/>
      <c r="BT5" s="344"/>
      <c r="BU5" s="345"/>
      <c r="BV5" s="329"/>
      <c r="BW5" s="329"/>
      <c r="BX5" s="329"/>
      <c r="BY5" s="329"/>
      <c r="BZ5" s="330"/>
      <c r="CA5" s="330"/>
      <c r="CB5" s="329"/>
      <c r="CC5" s="329"/>
      <c r="CD5" s="329"/>
      <c r="CE5" s="347"/>
    </row>
    <row r="6" spans="1:83" ht="2.1" customHeight="1" x14ac:dyDescent="0.15">
      <c r="A6" s="56" t="s">
        <v>16</v>
      </c>
      <c r="B6" s="56" t="s">
        <v>16</v>
      </c>
      <c r="C6" s="56" t="s">
        <v>16</v>
      </c>
      <c r="D6" s="56" t="s">
        <v>16</v>
      </c>
      <c r="E6" s="56" t="s">
        <v>16</v>
      </c>
      <c r="F6" s="57"/>
      <c r="G6" s="58"/>
      <c r="H6" s="57"/>
      <c r="I6" s="59"/>
      <c r="J6" s="57"/>
      <c r="K6" s="58"/>
      <c r="L6" s="57"/>
      <c r="M6" s="59"/>
      <c r="N6" s="57"/>
      <c r="O6" s="59"/>
      <c r="P6" s="57"/>
      <c r="Q6" s="59"/>
      <c r="R6" s="59"/>
      <c r="S6" s="59"/>
      <c r="T6" s="59"/>
      <c r="U6" s="57"/>
      <c r="V6" s="59"/>
      <c r="W6" s="59"/>
      <c r="X6" s="59"/>
      <c r="Y6" s="59"/>
      <c r="Z6" s="59"/>
      <c r="AA6" s="59"/>
      <c r="AB6" s="59"/>
      <c r="AC6" s="59"/>
      <c r="AD6" s="59"/>
      <c r="AE6" s="59"/>
      <c r="AF6" s="59"/>
      <c r="AG6" s="59"/>
      <c r="AH6" s="59"/>
      <c r="AI6" s="59"/>
      <c r="AJ6" s="59"/>
      <c r="AK6" s="59"/>
      <c r="AL6" s="59"/>
      <c r="AM6" s="59"/>
      <c r="AN6" s="57"/>
      <c r="AO6" s="59"/>
      <c r="AP6" s="59"/>
      <c r="AQ6" s="59"/>
      <c r="AR6" s="59"/>
      <c r="AS6" s="59"/>
      <c r="AT6" s="59"/>
      <c r="AU6" s="59"/>
      <c r="AV6" s="59"/>
      <c r="AW6" s="59"/>
      <c r="AX6" s="59"/>
      <c r="AY6" s="59"/>
      <c r="AZ6" s="59"/>
      <c r="BA6" s="59"/>
      <c r="BB6" s="59"/>
      <c r="BC6" s="59"/>
      <c r="BD6" s="59"/>
      <c r="BE6" s="59"/>
      <c r="BF6" s="59"/>
      <c r="BG6" s="59"/>
      <c r="BH6" s="59"/>
      <c r="BI6" s="59"/>
      <c r="BJ6" s="60"/>
      <c r="BK6" s="60"/>
      <c r="BL6" s="60"/>
      <c r="BM6" s="60"/>
      <c r="BN6" s="61"/>
      <c r="BO6" s="61"/>
      <c r="BP6" s="61"/>
      <c r="BQ6" s="61"/>
      <c r="BR6" s="61"/>
      <c r="BS6" s="61"/>
      <c r="BT6" s="61"/>
      <c r="BU6" s="61"/>
      <c r="BV6" s="57"/>
      <c r="BW6" s="58"/>
      <c r="BX6" s="57"/>
      <c r="BY6" s="57"/>
      <c r="BZ6" s="62"/>
      <c r="CA6" s="63"/>
      <c r="CB6" s="54"/>
      <c r="CC6" s="56"/>
      <c r="CD6" s="56"/>
      <c r="CE6" s="56"/>
    </row>
    <row r="7" spans="1:83" s="69" customFormat="1" ht="60" customHeight="1" x14ac:dyDescent="0.15">
      <c r="A7" s="25" t="s">
        <v>113</v>
      </c>
      <c r="B7" s="64" t="s">
        <v>114</v>
      </c>
      <c r="C7" s="30" t="s">
        <v>117</v>
      </c>
      <c r="D7" s="65" t="s">
        <v>119</v>
      </c>
      <c r="E7" s="30" t="s">
        <v>121</v>
      </c>
      <c r="F7" s="64"/>
      <c r="G7" s="66"/>
      <c r="H7" s="64"/>
      <c r="I7" s="67"/>
      <c r="J7" s="64"/>
      <c r="K7" s="66"/>
      <c r="L7" s="64"/>
      <c r="M7" s="67"/>
      <c r="N7" s="64"/>
      <c r="O7" s="67"/>
      <c r="P7" s="64"/>
      <c r="Q7" s="67"/>
      <c r="R7" s="67"/>
      <c r="S7" s="67"/>
      <c r="T7" s="67"/>
      <c r="U7" s="64"/>
      <c r="V7" s="67"/>
      <c r="W7" s="67"/>
      <c r="X7" s="64"/>
      <c r="Y7" s="67"/>
      <c r="Z7" s="64"/>
      <c r="AA7" s="67"/>
      <c r="AB7" s="67"/>
      <c r="AC7" s="64"/>
      <c r="AD7" s="67"/>
      <c r="AE7" s="64"/>
      <c r="AF7" s="67"/>
      <c r="AG7" s="67"/>
      <c r="AH7" s="64"/>
      <c r="AI7" s="67"/>
      <c r="AJ7" s="64"/>
      <c r="AK7" s="67"/>
      <c r="AL7" s="67"/>
      <c r="AM7" s="67"/>
      <c r="AN7" s="67"/>
      <c r="AO7" s="67"/>
      <c r="AP7" s="67"/>
      <c r="AQ7" s="67"/>
      <c r="AR7" s="67"/>
      <c r="AS7" s="67"/>
      <c r="AT7" s="28"/>
      <c r="AU7" s="67"/>
      <c r="AV7" s="67"/>
      <c r="AW7" s="67"/>
      <c r="AX7" s="67"/>
      <c r="AY7" s="67"/>
      <c r="AZ7" s="67"/>
      <c r="BA7" s="67"/>
      <c r="BB7" s="30" t="s">
        <v>124</v>
      </c>
      <c r="BC7" s="67">
        <v>3291</v>
      </c>
      <c r="BD7" s="67" t="s">
        <v>125</v>
      </c>
      <c r="BE7" s="67">
        <v>2691</v>
      </c>
      <c r="BF7" s="108" t="s">
        <v>124</v>
      </c>
      <c r="BG7" s="107">
        <v>7991</v>
      </c>
      <c r="BH7" s="107" t="s">
        <v>125</v>
      </c>
      <c r="BI7" s="107">
        <v>6991</v>
      </c>
      <c r="BJ7" s="108" t="s">
        <v>124</v>
      </c>
      <c r="BK7" s="109">
        <v>8871</v>
      </c>
      <c r="BL7" s="109" t="s">
        <v>125</v>
      </c>
      <c r="BM7" s="109">
        <v>7871</v>
      </c>
      <c r="BN7" s="30" t="s">
        <v>124</v>
      </c>
      <c r="BO7" s="29">
        <v>11000</v>
      </c>
      <c r="BP7" s="29" t="s">
        <v>125</v>
      </c>
      <c r="BQ7" s="28">
        <v>10000</v>
      </c>
      <c r="BR7" s="30" t="s">
        <v>124</v>
      </c>
      <c r="BS7" s="29">
        <v>5000</v>
      </c>
      <c r="BT7" s="29" t="s">
        <v>125</v>
      </c>
      <c r="BU7" s="28">
        <v>4000</v>
      </c>
      <c r="BV7" s="112"/>
      <c r="BW7" s="113"/>
      <c r="BX7" s="112" t="s">
        <v>18</v>
      </c>
      <c r="BY7" s="112"/>
      <c r="BZ7" s="31" t="s">
        <v>214</v>
      </c>
      <c r="CA7" s="32" t="s">
        <v>357</v>
      </c>
      <c r="CB7" s="30"/>
      <c r="CC7" s="40" t="s">
        <v>252</v>
      </c>
      <c r="CD7" s="68" t="s">
        <v>198</v>
      </c>
      <c r="CE7" s="30" t="s">
        <v>127</v>
      </c>
    </row>
    <row r="8" spans="1:83" s="69" customFormat="1" ht="60" customHeight="1" x14ac:dyDescent="0.15">
      <c r="A8" s="25" t="s">
        <v>128</v>
      </c>
      <c r="B8" s="70" t="s">
        <v>114</v>
      </c>
      <c r="C8" s="71" t="s">
        <v>234</v>
      </c>
      <c r="D8" s="72" t="s">
        <v>119</v>
      </c>
      <c r="E8" s="71" t="s">
        <v>121</v>
      </c>
      <c r="F8" s="64"/>
      <c r="G8" s="66"/>
      <c r="H8" s="64"/>
      <c r="I8" s="67"/>
      <c r="J8" s="64"/>
      <c r="K8" s="66"/>
      <c r="L8" s="64"/>
      <c r="M8" s="67"/>
      <c r="N8" s="64"/>
      <c r="O8" s="67"/>
      <c r="P8" s="64"/>
      <c r="Q8" s="67"/>
      <c r="R8" s="67"/>
      <c r="S8" s="67"/>
      <c r="T8" s="67"/>
      <c r="U8" s="64"/>
      <c r="V8" s="67"/>
      <c r="W8" s="67"/>
      <c r="X8" s="64"/>
      <c r="Y8" s="67"/>
      <c r="Z8" s="64"/>
      <c r="AA8" s="67"/>
      <c r="AB8" s="67"/>
      <c r="AC8" s="64"/>
      <c r="AD8" s="67"/>
      <c r="AE8" s="64"/>
      <c r="AF8" s="67"/>
      <c r="AG8" s="67"/>
      <c r="AH8" s="64"/>
      <c r="AI8" s="67"/>
      <c r="AJ8" s="64"/>
      <c r="AK8" s="67"/>
      <c r="AL8" s="67"/>
      <c r="AM8" s="67"/>
      <c r="AN8" s="67"/>
      <c r="AO8" s="67"/>
      <c r="AP8" s="67"/>
      <c r="AQ8" s="67"/>
      <c r="AR8" s="67"/>
      <c r="AS8" s="67"/>
      <c r="AT8" s="28"/>
      <c r="AU8" s="67"/>
      <c r="AV8" s="67"/>
      <c r="AW8" s="67"/>
      <c r="AX8" s="67"/>
      <c r="AY8" s="67"/>
      <c r="AZ8" s="67"/>
      <c r="BA8" s="67"/>
      <c r="BB8" s="30" t="s">
        <v>124</v>
      </c>
      <c r="BC8" s="67">
        <v>3291</v>
      </c>
      <c r="BD8" s="67" t="s">
        <v>125</v>
      </c>
      <c r="BE8" s="67">
        <v>2691</v>
      </c>
      <c r="BF8" s="108" t="s">
        <v>124</v>
      </c>
      <c r="BG8" s="107">
        <v>7991</v>
      </c>
      <c r="BH8" s="107" t="s">
        <v>125</v>
      </c>
      <c r="BI8" s="107">
        <v>6991</v>
      </c>
      <c r="BJ8" s="108" t="s">
        <v>124</v>
      </c>
      <c r="BK8" s="109">
        <v>8871</v>
      </c>
      <c r="BL8" s="109" t="s">
        <v>125</v>
      </c>
      <c r="BM8" s="109">
        <v>7871</v>
      </c>
      <c r="BN8" s="30" t="s">
        <v>124</v>
      </c>
      <c r="BO8" s="29">
        <v>11000</v>
      </c>
      <c r="BP8" s="29" t="s">
        <v>125</v>
      </c>
      <c r="BQ8" s="28">
        <v>10000</v>
      </c>
      <c r="BR8" s="30" t="s">
        <v>124</v>
      </c>
      <c r="BS8" s="29">
        <v>5000</v>
      </c>
      <c r="BT8" s="29" t="s">
        <v>125</v>
      </c>
      <c r="BU8" s="28">
        <v>4000</v>
      </c>
      <c r="BV8" s="112"/>
      <c r="BW8" s="113"/>
      <c r="BX8" s="112" t="s">
        <v>18</v>
      </c>
      <c r="BY8" s="112"/>
      <c r="BZ8" s="31" t="s">
        <v>215</v>
      </c>
      <c r="CA8" s="32" t="s">
        <v>357</v>
      </c>
      <c r="CB8" s="30"/>
      <c r="CC8" s="73" t="s">
        <v>252</v>
      </c>
      <c r="CD8" s="68" t="s">
        <v>198</v>
      </c>
      <c r="CE8" s="74" t="s">
        <v>127</v>
      </c>
    </row>
    <row r="9" spans="1:83" s="69" customFormat="1" ht="30" customHeight="1" x14ac:dyDescent="0.15">
      <c r="A9" s="64" t="s">
        <v>101</v>
      </c>
      <c r="B9" s="33" t="s">
        <v>292</v>
      </c>
      <c r="C9" s="37" t="s">
        <v>307</v>
      </c>
      <c r="D9" s="33" t="s">
        <v>293</v>
      </c>
      <c r="E9" s="37" t="s">
        <v>308</v>
      </c>
      <c r="F9" s="64"/>
      <c r="G9" s="66"/>
      <c r="H9" s="64"/>
      <c r="I9" s="67"/>
      <c r="J9" s="64"/>
      <c r="K9" s="66"/>
      <c r="L9" s="64"/>
      <c r="M9" s="67"/>
      <c r="N9" s="64"/>
      <c r="O9" s="67"/>
      <c r="P9" s="64"/>
      <c r="Q9" s="67"/>
      <c r="R9" s="67"/>
      <c r="S9" s="67"/>
      <c r="T9" s="67"/>
      <c r="U9" s="64"/>
      <c r="V9" s="67"/>
      <c r="W9" s="67"/>
      <c r="X9" s="67"/>
      <c r="Y9" s="67"/>
      <c r="Z9" s="67"/>
      <c r="AA9" s="67"/>
      <c r="AB9" s="67"/>
      <c r="AC9" s="67"/>
      <c r="AD9" s="67"/>
      <c r="AE9" s="67"/>
      <c r="AF9" s="67"/>
      <c r="AG9" s="67"/>
      <c r="AH9" s="67"/>
      <c r="AI9" s="67"/>
      <c r="AJ9" s="67"/>
      <c r="AK9" s="67"/>
      <c r="AL9" s="67"/>
      <c r="AM9" s="67"/>
      <c r="AN9" s="67"/>
      <c r="AO9" s="67"/>
      <c r="AP9" s="67"/>
      <c r="AQ9" s="67"/>
      <c r="AR9" s="67"/>
      <c r="AS9" s="67"/>
      <c r="AT9" s="28"/>
      <c r="AU9" s="67"/>
      <c r="AV9" s="67"/>
      <c r="AW9" s="67"/>
      <c r="AX9" s="67"/>
      <c r="AY9" s="67"/>
      <c r="AZ9" s="67"/>
      <c r="BA9" s="67"/>
      <c r="BB9" s="67"/>
      <c r="BC9" s="67"/>
      <c r="BD9" s="67" t="s">
        <v>132</v>
      </c>
      <c r="BE9" s="67">
        <v>1400</v>
      </c>
      <c r="BF9" s="67"/>
      <c r="BG9" s="67"/>
      <c r="BH9" s="67" t="s">
        <v>132</v>
      </c>
      <c r="BI9" s="67">
        <v>4000</v>
      </c>
      <c r="BJ9" s="29"/>
      <c r="BK9" s="29"/>
      <c r="BL9" s="29" t="s">
        <v>350</v>
      </c>
      <c r="BM9" s="29">
        <v>7800</v>
      </c>
      <c r="BN9" s="28"/>
      <c r="BO9" s="28"/>
      <c r="BP9" s="28" t="s">
        <v>132</v>
      </c>
      <c r="BQ9" s="28">
        <v>10000</v>
      </c>
      <c r="BR9" s="28"/>
      <c r="BS9" s="28"/>
      <c r="BT9" s="28" t="s">
        <v>132</v>
      </c>
      <c r="BU9" s="28">
        <v>5000</v>
      </c>
      <c r="BV9" s="112"/>
      <c r="BW9" s="113"/>
      <c r="BX9" s="112" t="s">
        <v>18</v>
      </c>
      <c r="BY9" s="112"/>
      <c r="BZ9" s="25" t="s">
        <v>216</v>
      </c>
      <c r="CA9" s="25" t="s">
        <v>369</v>
      </c>
      <c r="CB9" s="30" t="s">
        <v>133</v>
      </c>
      <c r="CC9" s="33" t="s">
        <v>294</v>
      </c>
      <c r="CD9" s="75" t="s">
        <v>310</v>
      </c>
      <c r="CE9" s="37" t="s">
        <v>311</v>
      </c>
    </row>
    <row r="10" spans="1:83" s="69" customFormat="1" ht="30" customHeight="1" x14ac:dyDescent="0.15">
      <c r="A10" s="64" t="s">
        <v>11</v>
      </c>
      <c r="B10" s="26" t="s">
        <v>359</v>
      </c>
      <c r="C10" s="27" t="s">
        <v>135</v>
      </c>
      <c r="D10" s="26" t="s">
        <v>136</v>
      </c>
      <c r="E10" s="27" t="s">
        <v>137</v>
      </c>
      <c r="F10" s="64"/>
      <c r="G10" s="67"/>
      <c r="H10" s="64"/>
      <c r="I10" s="67"/>
      <c r="J10" s="64"/>
      <c r="K10" s="67"/>
      <c r="L10" s="64"/>
      <c r="M10" s="67"/>
      <c r="N10" s="64"/>
      <c r="O10" s="67"/>
      <c r="P10" s="64"/>
      <c r="Q10" s="67"/>
      <c r="R10" s="67"/>
      <c r="S10" s="67"/>
      <c r="T10" s="67"/>
      <c r="U10" s="64"/>
      <c r="V10" s="67"/>
      <c r="W10" s="67"/>
      <c r="X10" s="67"/>
      <c r="Y10" s="67"/>
      <c r="Z10" s="67"/>
      <c r="AA10" s="67"/>
      <c r="AB10" s="67"/>
      <c r="AC10" s="67"/>
      <c r="AD10" s="67"/>
      <c r="AE10" s="67"/>
      <c r="AF10" s="67"/>
      <c r="AG10" s="67"/>
      <c r="AH10" s="67"/>
      <c r="AI10" s="67"/>
      <c r="AJ10" s="67"/>
      <c r="AK10" s="67"/>
      <c r="AL10" s="64"/>
      <c r="AM10" s="67"/>
      <c r="AN10" s="64"/>
      <c r="AO10" s="67"/>
      <c r="AP10" s="67"/>
      <c r="AQ10" s="67"/>
      <c r="AR10" s="67"/>
      <c r="AS10" s="67"/>
      <c r="AT10" s="28"/>
      <c r="AU10" s="67"/>
      <c r="AV10" s="67"/>
      <c r="AW10" s="67"/>
      <c r="AX10" s="67"/>
      <c r="AY10" s="67"/>
      <c r="AZ10" s="67"/>
      <c r="BA10" s="67"/>
      <c r="BB10" s="67"/>
      <c r="BC10" s="67"/>
      <c r="BD10" s="67" t="s">
        <v>132</v>
      </c>
      <c r="BE10" s="67">
        <v>1000</v>
      </c>
      <c r="BF10" s="67"/>
      <c r="BG10" s="67"/>
      <c r="BH10" s="67" t="s">
        <v>132</v>
      </c>
      <c r="BI10" s="107">
        <v>4000</v>
      </c>
      <c r="BJ10" s="29"/>
      <c r="BK10" s="29"/>
      <c r="BL10" s="29" t="s">
        <v>350</v>
      </c>
      <c r="BM10" s="29">
        <v>4600</v>
      </c>
      <c r="BN10" s="28"/>
      <c r="BO10" s="28"/>
      <c r="BP10" s="28" t="s">
        <v>132</v>
      </c>
      <c r="BQ10" s="28">
        <v>10000</v>
      </c>
      <c r="BR10" s="28"/>
      <c r="BS10" s="28"/>
      <c r="BT10" s="28" t="s">
        <v>132</v>
      </c>
      <c r="BU10" s="28">
        <v>4000</v>
      </c>
      <c r="BV10" s="112"/>
      <c r="BW10" s="113"/>
      <c r="BX10" s="112" t="s">
        <v>18</v>
      </c>
      <c r="BY10" s="112"/>
      <c r="BZ10" s="25" t="s">
        <v>217</v>
      </c>
      <c r="CA10" s="25" t="s">
        <v>313</v>
      </c>
      <c r="CB10" s="30" t="s">
        <v>133</v>
      </c>
      <c r="CC10" s="33" t="s">
        <v>253</v>
      </c>
      <c r="CD10" s="76" t="s">
        <v>140</v>
      </c>
      <c r="CE10" s="27" t="s">
        <v>254</v>
      </c>
    </row>
    <row r="11" spans="1:83" s="69" customFormat="1" ht="30" customHeight="1" x14ac:dyDescent="0.15">
      <c r="A11" s="64" t="s">
        <v>123</v>
      </c>
      <c r="B11" s="26" t="s">
        <v>115</v>
      </c>
      <c r="C11" s="27" t="s">
        <v>141</v>
      </c>
      <c r="D11" s="26" t="s">
        <v>32</v>
      </c>
      <c r="E11" s="27" t="s">
        <v>50</v>
      </c>
      <c r="F11" s="64"/>
      <c r="G11" s="66"/>
      <c r="H11" s="64"/>
      <c r="I11" s="67"/>
      <c r="J11" s="64"/>
      <c r="K11" s="66"/>
      <c r="L11" s="64"/>
      <c r="M11" s="67"/>
      <c r="N11" s="64"/>
      <c r="O11" s="67"/>
      <c r="P11" s="64"/>
      <c r="Q11" s="67"/>
      <c r="R11" s="67"/>
      <c r="S11" s="67"/>
      <c r="T11" s="67"/>
      <c r="U11" s="64"/>
      <c r="V11" s="67"/>
      <c r="W11" s="67"/>
      <c r="X11" s="67"/>
      <c r="Y11" s="67"/>
      <c r="Z11" s="67"/>
      <c r="AA11" s="67"/>
      <c r="AB11" s="67"/>
      <c r="AC11" s="67"/>
      <c r="AD11" s="67"/>
      <c r="AE11" s="67"/>
      <c r="AF11" s="67"/>
      <c r="AG11" s="67"/>
      <c r="AH11" s="67"/>
      <c r="AI11" s="67"/>
      <c r="AJ11" s="67"/>
      <c r="AK11" s="67"/>
      <c r="AL11" s="67"/>
      <c r="AM11" s="67"/>
      <c r="AN11" s="64"/>
      <c r="AO11" s="67"/>
      <c r="AP11" s="67"/>
      <c r="AQ11" s="67"/>
      <c r="AR11" s="67"/>
      <c r="AS11" s="67"/>
      <c r="AT11" s="28"/>
      <c r="AU11" s="67"/>
      <c r="AV11" s="67"/>
      <c r="AW11" s="67"/>
      <c r="AX11" s="67"/>
      <c r="AY11" s="67"/>
      <c r="AZ11" s="67"/>
      <c r="BA11" s="67"/>
      <c r="BB11" s="67"/>
      <c r="BC11" s="67"/>
      <c r="BD11" s="67" t="s">
        <v>132</v>
      </c>
      <c r="BE11" s="67">
        <v>1000</v>
      </c>
      <c r="BF11" s="67"/>
      <c r="BG11" s="67"/>
      <c r="BH11" s="67" t="s">
        <v>132</v>
      </c>
      <c r="BI11" s="67">
        <v>3000</v>
      </c>
      <c r="BJ11" s="29"/>
      <c r="BK11" s="29"/>
      <c r="BL11" s="110" t="s">
        <v>356</v>
      </c>
      <c r="BM11" s="29"/>
      <c r="BN11" s="28"/>
      <c r="BO11" s="28"/>
      <c r="BP11" s="28" t="s">
        <v>295</v>
      </c>
      <c r="BQ11" s="28">
        <v>10000</v>
      </c>
      <c r="BR11" s="28"/>
      <c r="BS11" s="28"/>
      <c r="BT11" s="28" t="s">
        <v>295</v>
      </c>
      <c r="BU11" s="28">
        <v>5000</v>
      </c>
      <c r="BV11" s="112"/>
      <c r="BW11" s="114"/>
      <c r="BX11" s="112" t="s">
        <v>18</v>
      </c>
      <c r="BY11" s="114"/>
      <c r="BZ11" s="25" t="s">
        <v>218</v>
      </c>
      <c r="CA11" s="103" t="s">
        <v>349</v>
      </c>
      <c r="CB11" s="30"/>
      <c r="CC11" s="26" t="s">
        <v>255</v>
      </c>
      <c r="CD11" s="76" t="s">
        <v>256</v>
      </c>
      <c r="CE11" s="27" t="s">
        <v>131</v>
      </c>
    </row>
    <row r="12" spans="1:83" s="69" customFormat="1" ht="30" customHeight="1" x14ac:dyDescent="0.15">
      <c r="A12" s="64" t="s">
        <v>143</v>
      </c>
      <c r="B12" s="34" t="s">
        <v>339</v>
      </c>
      <c r="C12" s="35" t="s">
        <v>235</v>
      </c>
      <c r="D12" s="38" t="s">
        <v>120</v>
      </c>
      <c r="E12" s="36" t="s">
        <v>331</v>
      </c>
      <c r="F12" s="64"/>
      <c r="G12" s="66"/>
      <c r="H12" s="64"/>
      <c r="I12" s="67"/>
      <c r="J12" s="64"/>
      <c r="K12" s="66"/>
      <c r="L12" s="64"/>
      <c r="M12" s="67"/>
      <c r="N12" s="64"/>
      <c r="O12" s="67"/>
      <c r="P12" s="64"/>
      <c r="Q12" s="67"/>
      <c r="R12" s="67"/>
      <c r="S12" s="67"/>
      <c r="T12" s="67"/>
      <c r="U12" s="64"/>
      <c r="V12" s="67"/>
      <c r="W12" s="67"/>
      <c r="X12" s="64"/>
      <c r="Y12" s="67"/>
      <c r="Z12" s="64"/>
      <c r="AA12" s="67"/>
      <c r="AB12" s="67"/>
      <c r="AC12" s="64"/>
      <c r="AD12" s="67"/>
      <c r="AE12" s="64"/>
      <c r="AF12" s="67"/>
      <c r="AG12" s="67"/>
      <c r="AH12" s="64"/>
      <c r="AI12" s="67"/>
      <c r="AJ12" s="64"/>
      <c r="AK12" s="67"/>
      <c r="AL12" s="67"/>
      <c r="AM12" s="67"/>
      <c r="AN12" s="67"/>
      <c r="AO12" s="67"/>
      <c r="AP12" s="67"/>
      <c r="AQ12" s="67"/>
      <c r="AR12" s="67"/>
      <c r="AS12" s="67"/>
      <c r="AT12" s="28"/>
      <c r="AU12" s="67"/>
      <c r="AV12" s="67"/>
      <c r="AW12" s="67"/>
      <c r="AX12" s="67"/>
      <c r="AY12" s="67"/>
      <c r="AZ12" s="67"/>
      <c r="BA12" s="67"/>
      <c r="BB12" s="30"/>
      <c r="BC12" s="67"/>
      <c r="BD12" s="67" t="s">
        <v>132</v>
      </c>
      <c r="BE12" s="67">
        <v>1500</v>
      </c>
      <c r="BF12" s="30"/>
      <c r="BG12" s="67"/>
      <c r="BH12" s="67" t="s">
        <v>132</v>
      </c>
      <c r="BI12" s="67">
        <v>3000</v>
      </c>
      <c r="BJ12" s="30"/>
      <c r="BK12" s="29"/>
      <c r="BL12" s="29" t="s">
        <v>350</v>
      </c>
      <c r="BM12" s="29">
        <v>7800</v>
      </c>
      <c r="BN12" s="28"/>
      <c r="BO12" s="28"/>
      <c r="BP12" s="28" t="s">
        <v>132</v>
      </c>
      <c r="BQ12" s="28">
        <v>10000</v>
      </c>
      <c r="BR12" s="28"/>
      <c r="BS12" s="28"/>
      <c r="BT12" s="28" t="s">
        <v>132</v>
      </c>
      <c r="BU12" s="28">
        <v>5000</v>
      </c>
      <c r="BV12" s="112"/>
      <c r="BW12" s="113"/>
      <c r="BX12" s="112" t="s">
        <v>18</v>
      </c>
      <c r="BY12" s="112"/>
      <c r="BZ12" s="25" t="s">
        <v>219</v>
      </c>
      <c r="CA12" s="25" t="s">
        <v>314</v>
      </c>
      <c r="CB12" s="30" t="s">
        <v>133</v>
      </c>
      <c r="CC12" s="34" t="s">
        <v>257</v>
      </c>
      <c r="CD12" s="77" t="s">
        <v>258</v>
      </c>
      <c r="CE12" s="35" t="s">
        <v>203</v>
      </c>
    </row>
    <row r="13" spans="1:83" s="69" customFormat="1" ht="45" customHeight="1" x14ac:dyDescent="0.15">
      <c r="A13" s="64" t="s">
        <v>147</v>
      </c>
      <c r="B13" s="33" t="s">
        <v>340</v>
      </c>
      <c r="C13" s="27" t="s">
        <v>236</v>
      </c>
      <c r="D13" s="26" t="s">
        <v>148</v>
      </c>
      <c r="E13" s="37" t="s">
        <v>332</v>
      </c>
      <c r="F13" s="64"/>
      <c r="G13" s="67"/>
      <c r="H13" s="64"/>
      <c r="I13" s="67"/>
      <c r="J13" s="64"/>
      <c r="K13" s="67"/>
      <c r="L13" s="64"/>
      <c r="M13" s="67"/>
      <c r="N13" s="64"/>
      <c r="O13" s="67"/>
      <c r="P13" s="64"/>
      <c r="Q13" s="67"/>
      <c r="R13" s="67"/>
      <c r="S13" s="67"/>
      <c r="T13" s="67"/>
      <c r="U13" s="64"/>
      <c r="V13" s="67"/>
      <c r="W13" s="67"/>
      <c r="X13" s="67"/>
      <c r="Y13" s="67"/>
      <c r="Z13" s="67"/>
      <c r="AA13" s="67"/>
      <c r="AB13" s="67"/>
      <c r="AC13" s="67"/>
      <c r="AD13" s="67"/>
      <c r="AE13" s="67"/>
      <c r="AF13" s="67"/>
      <c r="AG13" s="67"/>
      <c r="AH13" s="67"/>
      <c r="AI13" s="67"/>
      <c r="AJ13" s="67"/>
      <c r="AK13" s="67"/>
      <c r="AL13" s="64"/>
      <c r="AM13" s="67"/>
      <c r="AN13" s="64"/>
      <c r="AO13" s="67"/>
      <c r="AP13" s="67"/>
      <c r="AQ13" s="67"/>
      <c r="AR13" s="67"/>
      <c r="AS13" s="67"/>
      <c r="AT13" s="28"/>
      <c r="AU13" s="67"/>
      <c r="AV13" s="67"/>
      <c r="AW13" s="67"/>
      <c r="AX13" s="67"/>
      <c r="AY13" s="67"/>
      <c r="AZ13" s="67"/>
      <c r="BA13" s="67"/>
      <c r="BB13" s="67"/>
      <c r="BC13" s="67"/>
      <c r="BD13" s="67" t="s">
        <v>132</v>
      </c>
      <c r="BE13" s="67">
        <v>1000</v>
      </c>
      <c r="BF13" s="67"/>
      <c r="BG13" s="67"/>
      <c r="BH13" s="67" t="s">
        <v>132</v>
      </c>
      <c r="BI13" s="107">
        <v>5000</v>
      </c>
      <c r="BJ13" s="29"/>
      <c r="BK13" s="29"/>
      <c r="BL13" s="29" t="s">
        <v>350</v>
      </c>
      <c r="BM13" s="29">
        <v>7800</v>
      </c>
      <c r="BN13" s="28"/>
      <c r="BO13" s="28"/>
      <c r="BP13" s="28" t="s">
        <v>132</v>
      </c>
      <c r="BQ13" s="28">
        <v>10000</v>
      </c>
      <c r="BR13" s="28"/>
      <c r="BS13" s="28"/>
      <c r="BT13" s="28" t="s">
        <v>295</v>
      </c>
      <c r="BU13" s="28">
        <v>4000</v>
      </c>
      <c r="BV13" s="112"/>
      <c r="BW13" s="113"/>
      <c r="BX13" s="112" t="s">
        <v>18</v>
      </c>
      <c r="BY13" s="112"/>
      <c r="BZ13" s="24" t="s">
        <v>220</v>
      </c>
      <c r="CA13" s="25" t="s">
        <v>315</v>
      </c>
      <c r="CB13" s="30"/>
      <c r="CC13" s="33" t="s">
        <v>259</v>
      </c>
      <c r="CD13" s="75" t="s">
        <v>260</v>
      </c>
      <c r="CE13" s="37" t="s">
        <v>150</v>
      </c>
    </row>
    <row r="14" spans="1:83" s="69" customFormat="1" ht="30" customHeight="1" x14ac:dyDescent="0.15">
      <c r="A14" s="64" t="s">
        <v>151</v>
      </c>
      <c r="B14" s="64" t="s">
        <v>152</v>
      </c>
      <c r="C14" s="78" t="s">
        <v>237</v>
      </c>
      <c r="D14" s="64" t="s">
        <v>153</v>
      </c>
      <c r="E14" s="78" t="s">
        <v>238</v>
      </c>
      <c r="F14" s="64"/>
      <c r="G14" s="66"/>
      <c r="H14" s="64"/>
      <c r="I14" s="67"/>
      <c r="J14" s="64"/>
      <c r="K14" s="66"/>
      <c r="L14" s="64"/>
      <c r="M14" s="67"/>
      <c r="N14" s="64"/>
      <c r="O14" s="67"/>
      <c r="P14" s="64"/>
      <c r="Q14" s="67"/>
      <c r="R14" s="67"/>
      <c r="S14" s="67"/>
      <c r="T14" s="67"/>
      <c r="U14" s="64"/>
      <c r="V14" s="67"/>
      <c r="W14" s="67"/>
      <c r="X14" s="67"/>
      <c r="Y14" s="67"/>
      <c r="Z14" s="67"/>
      <c r="AA14" s="67"/>
      <c r="AB14" s="67"/>
      <c r="AC14" s="67"/>
      <c r="AD14" s="67"/>
      <c r="AE14" s="67"/>
      <c r="AF14" s="67"/>
      <c r="AG14" s="67"/>
      <c r="AH14" s="67"/>
      <c r="AI14" s="67"/>
      <c r="AJ14" s="67"/>
      <c r="AK14" s="67"/>
      <c r="AL14" s="67"/>
      <c r="AM14" s="67"/>
      <c r="AN14" s="64"/>
      <c r="AO14" s="67"/>
      <c r="AP14" s="67"/>
      <c r="AQ14" s="67"/>
      <c r="AR14" s="67"/>
      <c r="AS14" s="67"/>
      <c r="AT14" s="28"/>
      <c r="AU14" s="67"/>
      <c r="AV14" s="67"/>
      <c r="AW14" s="67"/>
      <c r="AX14" s="67"/>
      <c r="AY14" s="67"/>
      <c r="AZ14" s="67"/>
      <c r="BA14" s="67"/>
      <c r="BB14" s="67"/>
      <c r="BC14" s="67"/>
      <c r="BD14" s="67" t="s">
        <v>132</v>
      </c>
      <c r="BE14" s="67">
        <v>1500</v>
      </c>
      <c r="BF14" s="67"/>
      <c r="BG14" s="67"/>
      <c r="BH14" s="67" t="s">
        <v>132</v>
      </c>
      <c r="BI14" s="107">
        <v>3500</v>
      </c>
      <c r="BJ14" s="29"/>
      <c r="BK14" s="29"/>
      <c r="BL14" s="29" t="s">
        <v>350</v>
      </c>
      <c r="BM14" s="29">
        <v>5000</v>
      </c>
      <c r="BN14" s="28"/>
      <c r="BO14" s="28"/>
      <c r="BP14" s="28" t="s">
        <v>295</v>
      </c>
      <c r="BQ14" s="28">
        <v>7000</v>
      </c>
      <c r="BR14" s="28"/>
      <c r="BS14" s="28"/>
      <c r="BT14" s="28" t="s">
        <v>295</v>
      </c>
      <c r="BU14" s="28">
        <v>3000</v>
      </c>
      <c r="BV14" s="112"/>
      <c r="BW14" s="113"/>
      <c r="BX14" s="112" t="s">
        <v>18</v>
      </c>
      <c r="BY14" s="112"/>
      <c r="BZ14" s="23" t="s">
        <v>221</v>
      </c>
      <c r="CA14" s="25" t="s">
        <v>316</v>
      </c>
      <c r="CB14" s="30" t="s">
        <v>133</v>
      </c>
      <c r="CC14" s="79" t="s">
        <v>155</v>
      </c>
      <c r="CD14" s="80" t="s">
        <v>261</v>
      </c>
      <c r="CE14" s="78" t="s">
        <v>85</v>
      </c>
    </row>
    <row r="15" spans="1:83" s="69" customFormat="1" ht="44.25" customHeight="1" x14ac:dyDescent="0.15">
      <c r="A15" s="64" t="s">
        <v>156</v>
      </c>
      <c r="B15" s="38" t="s">
        <v>158</v>
      </c>
      <c r="C15" s="35" t="s">
        <v>159</v>
      </c>
      <c r="D15" s="26" t="s">
        <v>160</v>
      </c>
      <c r="E15" s="35" t="s">
        <v>162</v>
      </c>
      <c r="F15" s="64"/>
      <c r="G15" s="67"/>
      <c r="H15" s="64"/>
      <c r="I15" s="67"/>
      <c r="J15" s="64"/>
      <c r="K15" s="67"/>
      <c r="L15" s="64"/>
      <c r="M15" s="67"/>
      <c r="N15" s="64"/>
      <c r="O15" s="67"/>
      <c r="P15" s="64"/>
      <c r="Q15" s="67"/>
      <c r="R15" s="67"/>
      <c r="S15" s="67"/>
      <c r="T15" s="67"/>
      <c r="U15" s="64"/>
      <c r="V15" s="67"/>
      <c r="W15" s="67"/>
      <c r="X15" s="64"/>
      <c r="Y15" s="67"/>
      <c r="Z15" s="67"/>
      <c r="AA15" s="67"/>
      <c r="AB15" s="67"/>
      <c r="AC15" s="67"/>
      <c r="AD15" s="67"/>
      <c r="AE15" s="67"/>
      <c r="AF15" s="67"/>
      <c r="AG15" s="67"/>
      <c r="AH15" s="67"/>
      <c r="AI15" s="67"/>
      <c r="AJ15" s="67"/>
      <c r="AK15" s="67"/>
      <c r="AL15" s="67"/>
      <c r="AM15" s="67"/>
      <c r="AN15" s="67"/>
      <c r="AO15" s="67"/>
      <c r="AP15" s="67"/>
      <c r="AQ15" s="67"/>
      <c r="AR15" s="67"/>
      <c r="AS15" s="67"/>
      <c r="AT15" s="28"/>
      <c r="AU15" s="67"/>
      <c r="AV15" s="67"/>
      <c r="AW15" s="67"/>
      <c r="AX15" s="67"/>
      <c r="AY15" s="67"/>
      <c r="AZ15" s="67"/>
      <c r="BA15" s="67"/>
      <c r="BB15" s="67"/>
      <c r="BC15" s="67"/>
      <c r="BD15" s="67" t="s">
        <v>132</v>
      </c>
      <c r="BE15" s="67">
        <v>1000</v>
      </c>
      <c r="BF15" s="67"/>
      <c r="BG15" s="67"/>
      <c r="BH15" s="67" t="s">
        <v>132</v>
      </c>
      <c r="BI15" s="107">
        <v>3500</v>
      </c>
      <c r="BJ15" s="29"/>
      <c r="BK15" s="29"/>
      <c r="BL15" s="29" t="s">
        <v>132</v>
      </c>
      <c r="BM15" s="29">
        <v>4600</v>
      </c>
      <c r="BN15" s="28"/>
      <c r="BO15" s="28"/>
      <c r="BP15" s="28" t="s">
        <v>132</v>
      </c>
      <c r="BQ15" s="28">
        <v>7000</v>
      </c>
      <c r="BR15" s="28"/>
      <c r="BS15" s="28"/>
      <c r="BT15" s="28" t="s">
        <v>132</v>
      </c>
      <c r="BU15" s="28">
        <v>3000</v>
      </c>
      <c r="BV15" s="112"/>
      <c r="BW15" s="113"/>
      <c r="BX15" s="112" t="s">
        <v>18</v>
      </c>
      <c r="BY15" s="112"/>
      <c r="BZ15" s="25" t="s">
        <v>222</v>
      </c>
      <c r="CA15" s="25" t="s">
        <v>317</v>
      </c>
      <c r="CB15" s="30" t="s">
        <v>133</v>
      </c>
      <c r="CC15" s="34" t="s">
        <v>318</v>
      </c>
      <c r="CD15" s="81" t="s">
        <v>262</v>
      </c>
      <c r="CE15" s="35" t="s">
        <v>55</v>
      </c>
    </row>
    <row r="16" spans="1:83" s="69" customFormat="1" ht="46.5" customHeight="1" x14ac:dyDescent="0.15">
      <c r="A16" s="64" t="s">
        <v>164</v>
      </c>
      <c r="B16" s="33" t="s">
        <v>239</v>
      </c>
      <c r="C16" s="27" t="s">
        <v>240</v>
      </c>
      <c r="D16" s="26" t="s">
        <v>24</v>
      </c>
      <c r="E16" s="37" t="s">
        <v>209</v>
      </c>
      <c r="F16" s="64"/>
      <c r="G16" s="66"/>
      <c r="H16" s="64"/>
      <c r="I16" s="67"/>
      <c r="J16" s="64"/>
      <c r="K16" s="66"/>
      <c r="L16" s="64"/>
      <c r="M16" s="67"/>
      <c r="N16" s="64"/>
      <c r="O16" s="67"/>
      <c r="P16" s="64"/>
      <c r="Q16" s="67"/>
      <c r="R16" s="67"/>
      <c r="S16" s="67"/>
      <c r="T16" s="67"/>
      <c r="U16" s="64"/>
      <c r="V16" s="67"/>
      <c r="W16" s="67"/>
      <c r="X16" s="64"/>
      <c r="Y16" s="67"/>
      <c r="Z16" s="64"/>
      <c r="AA16" s="67"/>
      <c r="AB16" s="67"/>
      <c r="AC16" s="64"/>
      <c r="AD16" s="67"/>
      <c r="AE16" s="64"/>
      <c r="AF16" s="67"/>
      <c r="AG16" s="67"/>
      <c r="AH16" s="64"/>
      <c r="AI16" s="67"/>
      <c r="AJ16" s="64"/>
      <c r="AK16" s="67"/>
      <c r="AL16" s="67"/>
      <c r="AM16" s="67"/>
      <c r="AN16" s="67"/>
      <c r="AO16" s="67"/>
      <c r="AP16" s="67"/>
      <c r="AQ16" s="67"/>
      <c r="AR16" s="67"/>
      <c r="AS16" s="67"/>
      <c r="AT16" s="28"/>
      <c r="AU16" s="67"/>
      <c r="AV16" s="67"/>
      <c r="AW16" s="67"/>
      <c r="AX16" s="67"/>
      <c r="AY16" s="67"/>
      <c r="AZ16" s="67"/>
      <c r="BA16" s="67"/>
      <c r="BB16" s="105"/>
      <c r="BC16" s="106"/>
      <c r="BD16" s="107" t="s">
        <v>355</v>
      </c>
      <c r="BE16" s="107"/>
      <c r="BF16" s="30"/>
      <c r="BG16" s="67"/>
      <c r="BH16" s="67" t="s">
        <v>132</v>
      </c>
      <c r="BI16" s="67">
        <v>3000</v>
      </c>
      <c r="BJ16" s="30"/>
      <c r="BK16" s="29"/>
      <c r="BL16" s="29" t="s">
        <v>132</v>
      </c>
      <c r="BM16" s="29">
        <v>3000</v>
      </c>
      <c r="BN16" s="28"/>
      <c r="BO16" s="28"/>
      <c r="BP16" s="28" t="s">
        <v>132</v>
      </c>
      <c r="BQ16" s="111">
        <v>10000</v>
      </c>
      <c r="BR16" s="28"/>
      <c r="BS16" s="28"/>
      <c r="BT16" s="28" t="s">
        <v>132</v>
      </c>
      <c r="BU16" s="28">
        <v>5000</v>
      </c>
      <c r="BV16" s="112"/>
      <c r="BW16" s="113"/>
      <c r="BX16" s="112" t="s">
        <v>18</v>
      </c>
      <c r="BY16" s="112"/>
      <c r="BZ16" s="25" t="s">
        <v>29</v>
      </c>
      <c r="CA16" s="25" t="s">
        <v>344</v>
      </c>
      <c r="CB16" s="30" t="s">
        <v>133</v>
      </c>
      <c r="CC16" s="33" t="s">
        <v>263</v>
      </c>
      <c r="CD16" s="76" t="s">
        <v>210</v>
      </c>
      <c r="CE16" s="27" t="s">
        <v>165</v>
      </c>
    </row>
    <row r="17" spans="1:85" s="69" customFormat="1" ht="47.25" customHeight="1" x14ac:dyDescent="0.15">
      <c r="A17" s="64" t="s">
        <v>166</v>
      </c>
      <c r="B17" s="33" t="s">
        <v>341</v>
      </c>
      <c r="C17" s="27" t="s">
        <v>241</v>
      </c>
      <c r="D17" s="26" t="s">
        <v>167</v>
      </c>
      <c r="E17" s="37" t="s">
        <v>333</v>
      </c>
      <c r="F17" s="64"/>
      <c r="G17" s="67"/>
      <c r="H17" s="64"/>
      <c r="I17" s="67"/>
      <c r="J17" s="64"/>
      <c r="K17" s="67"/>
      <c r="L17" s="64"/>
      <c r="M17" s="67"/>
      <c r="N17" s="64"/>
      <c r="O17" s="67"/>
      <c r="P17" s="64"/>
      <c r="Q17" s="67"/>
      <c r="R17" s="67"/>
      <c r="S17" s="67"/>
      <c r="T17" s="67"/>
      <c r="U17" s="64"/>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28"/>
      <c r="AU17" s="67"/>
      <c r="AV17" s="67"/>
      <c r="AW17" s="67"/>
      <c r="AX17" s="67"/>
      <c r="AY17" s="67"/>
      <c r="AZ17" s="67"/>
      <c r="BA17" s="67"/>
      <c r="BB17" s="82" t="s">
        <v>353</v>
      </c>
      <c r="BC17" s="67">
        <v>1000</v>
      </c>
      <c r="BD17" s="67" t="s">
        <v>354</v>
      </c>
      <c r="BE17" s="67">
        <v>1500</v>
      </c>
      <c r="BF17" s="67"/>
      <c r="BG17" s="67"/>
      <c r="BH17" s="67" t="s">
        <v>132</v>
      </c>
      <c r="BI17" s="107">
        <v>4000</v>
      </c>
      <c r="BJ17" s="29"/>
      <c r="BK17" s="29"/>
      <c r="BL17" s="29" t="s">
        <v>350</v>
      </c>
      <c r="BM17" s="29">
        <v>10300</v>
      </c>
      <c r="BO17" s="28"/>
      <c r="BP17" s="28" t="s">
        <v>132</v>
      </c>
      <c r="BQ17" s="28">
        <v>10000</v>
      </c>
      <c r="BS17" s="28"/>
      <c r="BT17" s="28" t="s">
        <v>132</v>
      </c>
      <c r="BU17" s="28">
        <v>5000</v>
      </c>
      <c r="BV17" s="112"/>
      <c r="BW17" s="113"/>
      <c r="BX17" s="112" t="s">
        <v>18</v>
      </c>
      <c r="BY17" s="112"/>
      <c r="BZ17" s="25" t="s">
        <v>223</v>
      </c>
      <c r="CA17" s="25" t="s">
        <v>345</v>
      </c>
      <c r="CB17" s="30" t="s">
        <v>133</v>
      </c>
      <c r="CC17" s="33" t="s">
        <v>264</v>
      </c>
      <c r="CD17" s="83" t="s">
        <v>265</v>
      </c>
      <c r="CE17" s="37" t="s">
        <v>266</v>
      </c>
      <c r="CF17" s="84"/>
    </row>
    <row r="18" spans="1:85" s="69" customFormat="1" ht="30" customHeight="1" x14ac:dyDescent="0.15">
      <c r="A18" s="64" t="s">
        <v>96</v>
      </c>
      <c r="B18" s="26" t="s">
        <v>61</v>
      </c>
      <c r="C18" s="27" t="s">
        <v>242</v>
      </c>
      <c r="D18" s="26" t="s">
        <v>169</v>
      </c>
      <c r="E18" s="27" t="s">
        <v>243</v>
      </c>
      <c r="F18" s="64"/>
      <c r="G18" s="67"/>
      <c r="H18" s="64"/>
      <c r="I18" s="67"/>
      <c r="J18" s="64"/>
      <c r="K18" s="67"/>
      <c r="L18" s="64"/>
      <c r="M18" s="67"/>
      <c r="N18" s="64"/>
      <c r="O18" s="67"/>
      <c r="P18" s="64"/>
      <c r="Q18" s="67"/>
      <c r="R18" s="67"/>
      <c r="S18" s="64"/>
      <c r="T18" s="67"/>
      <c r="U18" s="64"/>
      <c r="V18" s="67"/>
      <c r="W18" s="67"/>
      <c r="X18" s="67"/>
      <c r="Y18" s="67"/>
      <c r="Z18" s="67"/>
      <c r="AA18" s="67"/>
      <c r="AB18" s="67"/>
      <c r="AC18" s="67"/>
      <c r="AD18" s="67"/>
      <c r="AE18" s="67"/>
      <c r="AF18" s="67"/>
      <c r="AG18" s="67"/>
      <c r="AH18" s="67"/>
      <c r="AI18" s="67"/>
      <c r="AJ18" s="67"/>
      <c r="AK18" s="67"/>
      <c r="AL18" s="64"/>
      <c r="AM18" s="67"/>
      <c r="AN18" s="64"/>
      <c r="AO18" s="67"/>
      <c r="AP18" s="67"/>
      <c r="AQ18" s="67"/>
      <c r="AR18" s="67"/>
      <c r="AS18" s="67"/>
      <c r="AT18" s="28"/>
      <c r="AU18" s="67"/>
      <c r="AV18" s="67"/>
      <c r="AW18" s="67"/>
      <c r="AX18" s="67"/>
      <c r="AY18" s="67"/>
      <c r="AZ18" s="67"/>
      <c r="BA18" s="67"/>
      <c r="BB18" s="85"/>
      <c r="BC18" s="67"/>
      <c r="BD18" s="67" t="s">
        <v>132</v>
      </c>
      <c r="BE18" s="67">
        <v>1500</v>
      </c>
      <c r="BF18" s="67"/>
      <c r="BG18" s="67"/>
      <c r="BH18" s="67" t="s">
        <v>132</v>
      </c>
      <c r="BI18" s="107">
        <v>8000</v>
      </c>
      <c r="BJ18" s="29"/>
      <c r="BK18" s="29"/>
      <c r="BL18" s="29" t="s">
        <v>350</v>
      </c>
      <c r="BM18" s="29">
        <v>12600</v>
      </c>
      <c r="BN18" s="28"/>
      <c r="BO18" s="28"/>
      <c r="BP18" s="28" t="s">
        <v>295</v>
      </c>
      <c r="BQ18" s="28">
        <v>12000</v>
      </c>
      <c r="BR18" s="28"/>
      <c r="BS18" s="28"/>
      <c r="BT18" s="28" t="s">
        <v>295</v>
      </c>
      <c r="BU18" s="28">
        <v>4000</v>
      </c>
      <c r="BV18" s="112"/>
      <c r="BW18" s="114"/>
      <c r="BX18" s="112" t="s">
        <v>18</v>
      </c>
      <c r="BY18" s="114"/>
      <c r="BZ18" s="25" t="s">
        <v>224</v>
      </c>
      <c r="CA18" s="39" t="s">
        <v>346</v>
      </c>
      <c r="CB18" s="30"/>
      <c r="CC18" s="26" t="s">
        <v>199</v>
      </c>
      <c r="CD18" s="76" t="s">
        <v>319</v>
      </c>
      <c r="CE18" s="27" t="s">
        <v>172</v>
      </c>
    </row>
    <row r="19" spans="1:85" s="69" customFormat="1" ht="30" customHeight="1" x14ac:dyDescent="0.15">
      <c r="A19" s="25"/>
      <c r="B19" s="34"/>
      <c r="C19" s="27"/>
      <c r="D19" s="26"/>
      <c r="E19" s="27"/>
      <c r="F19" s="64"/>
      <c r="G19" s="67"/>
      <c r="H19" s="64"/>
      <c r="I19" s="67"/>
      <c r="J19" s="64"/>
      <c r="K19" s="67"/>
      <c r="L19" s="64"/>
      <c r="M19" s="67"/>
      <c r="N19" s="64"/>
      <c r="O19" s="67"/>
      <c r="P19" s="64"/>
      <c r="Q19" s="67"/>
      <c r="R19" s="67"/>
      <c r="S19" s="67"/>
      <c r="T19" s="67"/>
      <c r="U19" s="64"/>
      <c r="V19" s="67"/>
      <c r="W19" s="67"/>
      <c r="X19" s="64"/>
      <c r="Y19" s="67"/>
      <c r="Z19" s="67"/>
      <c r="AA19" s="67"/>
      <c r="AB19" s="67"/>
      <c r="AC19" s="67"/>
      <c r="AD19" s="67"/>
      <c r="AE19" s="67"/>
      <c r="AF19" s="67"/>
      <c r="AG19" s="67"/>
      <c r="AH19" s="67"/>
      <c r="AI19" s="67"/>
      <c r="AJ19" s="67"/>
      <c r="AK19" s="67"/>
      <c r="AL19" s="67"/>
      <c r="AM19" s="67"/>
      <c r="AN19" s="67"/>
      <c r="AO19" s="67"/>
      <c r="AP19" s="67"/>
      <c r="AQ19" s="67"/>
      <c r="AR19" s="67"/>
      <c r="AS19" s="67"/>
      <c r="AT19" s="28"/>
      <c r="AU19" s="67"/>
      <c r="AV19" s="67"/>
      <c r="AW19" s="67"/>
      <c r="AX19" s="67"/>
      <c r="AY19" s="67"/>
      <c r="AZ19" s="67"/>
      <c r="BA19" s="67"/>
      <c r="BB19" s="67"/>
      <c r="BC19" s="67"/>
      <c r="BD19" s="67"/>
      <c r="BE19" s="67"/>
      <c r="BF19" s="67"/>
      <c r="BG19" s="67"/>
      <c r="BH19" s="67"/>
      <c r="BI19" s="67"/>
      <c r="BJ19" s="29"/>
      <c r="BK19" s="29"/>
      <c r="BL19" s="29"/>
      <c r="BM19" s="29"/>
      <c r="BN19" s="28"/>
      <c r="BO19" s="28"/>
      <c r="BP19" s="28"/>
      <c r="BQ19" s="28"/>
      <c r="BR19" s="28"/>
      <c r="BS19" s="28"/>
      <c r="BT19" s="28"/>
      <c r="BU19" s="28"/>
      <c r="BV19" s="112"/>
      <c r="BW19" s="113"/>
      <c r="BX19" s="112"/>
      <c r="BY19" s="112"/>
      <c r="BZ19" s="25"/>
      <c r="CA19" s="25"/>
      <c r="CB19" s="30"/>
      <c r="CC19" s="26"/>
      <c r="CD19" s="86"/>
      <c r="CE19" s="27"/>
    </row>
    <row r="20" spans="1:85" s="69" customFormat="1" ht="36" customHeight="1" x14ac:dyDescent="0.15">
      <c r="A20" s="25" t="s">
        <v>338</v>
      </c>
      <c r="B20" s="34" t="s">
        <v>343</v>
      </c>
      <c r="C20" s="27" t="s">
        <v>174</v>
      </c>
      <c r="D20" s="26" t="s">
        <v>175</v>
      </c>
      <c r="E20" s="27" t="s">
        <v>129</v>
      </c>
      <c r="F20" s="64"/>
      <c r="G20" s="67"/>
      <c r="H20" s="64"/>
      <c r="I20" s="67"/>
      <c r="J20" s="64"/>
      <c r="K20" s="67"/>
      <c r="L20" s="64"/>
      <c r="M20" s="67"/>
      <c r="N20" s="64"/>
      <c r="O20" s="67"/>
      <c r="P20" s="64"/>
      <c r="Q20" s="67"/>
      <c r="R20" s="67"/>
      <c r="S20" s="67"/>
      <c r="T20" s="67"/>
      <c r="U20" s="64"/>
      <c r="V20" s="67"/>
      <c r="W20" s="67"/>
      <c r="X20" s="64"/>
      <c r="Y20" s="67"/>
      <c r="Z20" s="67"/>
      <c r="AA20" s="67"/>
      <c r="AB20" s="67"/>
      <c r="AC20" s="67"/>
      <c r="AD20" s="67"/>
      <c r="AE20" s="67"/>
      <c r="AF20" s="67"/>
      <c r="AG20" s="67"/>
      <c r="AH20" s="67"/>
      <c r="AI20" s="67"/>
      <c r="AJ20" s="67"/>
      <c r="AK20" s="67"/>
      <c r="AL20" s="67"/>
      <c r="AM20" s="67"/>
      <c r="AN20" s="67"/>
      <c r="AO20" s="67"/>
      <c r="AP20" s="67"/>
      <c r="AQ20" s="67"/>
      <c r="AR20" s="67"/>
      <c r="AS20" s="67"/>
      <c r="AT20" s="28"/>
      <c r="AU20" s="67"/>
      <c r="AV20" s="67"/>
      <c r="AW20" s="67"/>
      <c r="AX20" s="67"/>
      <c r="AY20" s="67"/>
      <c r="AZ20" s="67"/>
      <c r="BA20" s="67"/>
      <c r="BB20" s="67"/>
      <c r="BC20" s="67"/>
      <c r="BD20" s="67" t="s">
        <v>132</v>
      </c>
      <c r="BE20" s="67">
        <v>1500</v>
      </c>
      <c r="BF20" s="67"/>
      <c r="BG20" s="67"/>
      <c r="BH20" s="67" t="s">
        <v>132</v>
      </c>
      <c r="BI20" s="107">
        <v>3500</v>
      </c>
      <c r="BJ20" s="29"/>
      <c r="BK20" s="29"/>
      <c r="BL20" s="29" t="s">
        <v>132</v>
      </c>
      <c r="BM20" s="29">
        <v>7800</v>
      </c>
      <c r="BN20" s="28"/>
      <c r="BO20" s="28"/>
      <c r="BP20" s="28" t="s">
        <v>295</v>
      </c>
      <c r="BQ20" s="28">
        <v>5000</v>
      </c>
      <c r="BR20" s="28"/>
      <c r="BS20" s="28"/>
      <c r="BT20" s="28" t="s">
        <v>295</v>
      </c>
      <c r="BU20" s="28">
        <v>5000</v>
      </c>
      <c r="BV20" s="112"/>
      <c r="BW20" s="113"/>
      <c r="BX20" s="112"/>
      <c r="BY20" s="112"/>
      <c r="BZ20" s="25" t="s">
        <v>225</v>
      </c>
      <c r="CA20" s="25" t="s">
        <v>320</v>
      </c>
      <c r="CB20" s="30" t="s">
        <v>133</v>
      </c>
      <c r="CC20" s="26" t="s">
        <v>267</v>
      </c>
      <c r="CD20" s="83" t="s">
        <v>56</v>
      </c>
      <c r="CE20" s="37" t="s">
        <v>312</v>
      </c>
    </row>
    <row r="21" spans="1:85" s="69" customFormat="1" ht="30" customHeight="1" x14ac:dyDescent="0.15">
      <c r="A21" s="64" t="s">
        <v>176</v>
      </c>
      <c r="B21" s="33" t="s">
        <v>296</v>
      </c>
      <c r="C21" s="27" t="s">
        <v>30</v>
      </c>
      <c r="D21" s="26" t="s">
        <v>60</v>
      </c>
      <c r="E21" s="27" t="s">
        <v>309</v>
      </c>
      <c r="F21" s="64"/>
      <c r="G21" s="67"/>
      <c r="H21" s="64"/>
      <c r="I21" s="67"/>
      <c r="J21" s="64"/>
      <c r="K21" s="67"/>
      <c r="L21" s="64"/>
      <c r="M21" s="67"/>
      <c r="N21" s="64"/>
      <c r="O21" s="67"/>
      <c r="P21" s="64"/>
      <c r="Q21" s="67"/>
      <c r="R21" s="67"/>
      <c r="S21" s="67"/>
      <c r="T21" s="67"/>
      <c r="U21" s="64"/>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28"/>
      <c r="AU21" s="67"/>
      <c r="AV21" s="67"/>
      <c r="AW21" s="67"/>
      <c r="AX21" s="67"/>
      <c r="AY21" s="67"/>
      <c r="AZ21" s="67"/>
      <c r="BA21" s="67"/>
      <c r="BB21" s="67"/>
      <c r="BC21" s="67"/>
      <c r="BD21" s="67" t="s">
        <v>132</v>
      </c>
      <c r="BE21" s="67">
        <v>1000</v>
      </c>
      <c r="BF21" s="67"/>
      <c r="BG21" s="67"/>
      <c r="BH21" s="67" t="s">
        <v>132</v>
      </c>
      <c r="BI21" s="107">
        <v>4000</v>
      </c>
      <c r="BJ21" s="29"/>
      <c r="BK21" s="29"/>
      <c r="BL21" s="29" t="s">
        <v>350</v>
      </c>
      <c r="BM21" s="29">
        <v>7800</v>
      </c>
      <c r="BN21" s="28"/>
      <c r="BO21" s="28"/>
      <c r="BP21" s="28" t="s">
        <v>295</v>
      </c>
      <c r="BQ21" s="28">
        <v>10000</v>
      </c>
      <c r="BR21" s="28"/>
      <c r="BS21" s="28"/>
      <c r="BT21" s="28" t="s">
        <v>295</v>
      </c>
      <c r="BU21" s="28">
        <v>5000</v>
      </c>
      <c r="BV21" s="112"/>
      <c r="BW21" s="113"/>
      <c r="BX21" s="112" t="s">
        <v>18</v>
      </c>
      <c r="BY21" s="112"/>
      <c r="BZ21" s="25" t="s">
        <v>226</v>
      </c>
      <c r="CA21" s="25" t="s">
        <v>297</v>
      </c>
      <c r="CB21" s="30" t="s">
        <v>133</v>
      </c>
      <c r="CC21" s="34" t="s">
        <v>298</v>
      </c>
      <c r="CD21" s="87" t="s">
        <v>268</v>
      </c>
      <c r="CE21" s="35" t="s">
        <v>134</v>
      </c>
      <c r="CF21" s="327"/>
      <c r="CG21" s="328"/>
    </row>
    <row r="22" spans="1:85" s="69" customFormat="1" ht="30" customHeight="1" x14ac:dyDescent="0.15">
      <c r="A22" s="64" t="s">
        <v>171</v>
      </c>
      <c r="B22" s="88" t="s">
        <v>244</v>
      </c>
      <c r="C22" s="35" t="s">
        <v>245</v>
      </c>
      <c r="D22" s="89" t="s">
        <v>177</v>
      </c>
      <c r="E22" s="35" t="s">
        <v>246</v>
      </c>
      <c r="F22" s="64"/>
      <c r="G22" s="66"/>
      <c r="H22" s="64"/>
      <c r="I22" s="67"/>
      <c r="J22" s="64"/>
      <c r="K22" s="66"/>
      <c r="L22" s="64"/>
      <c r="M22" s="67"/>
      <c r="N22" s="64"/>
      <c r="O22" s="67"/>
      <c r="P22" s="64"/>
      <c r="Q22" s="67"/>
      <c r="R22" s="67"/>
      <c r="S22" s="67"/>
      <c r="T22" s="67"/>
      <c r="U22" s="64"/>
      <c r="V22" s="67"/>
      <c r="W22" s="67"/>
      <c r="X22" s="67"/>
      <c r="Y22" s="67"/>
      <c r="Z22" s="67"/>
      <c r="AA22" s="67"/>
      <c r="AB22" s="67"/>
      <c r="AC22" s="67"/>
      <c r="AD22" s="67"/>
      <c r="AE22" s="67"/>
      <c r="AF22" s="67"/>
      <c r="AG22" s="67"/>
      <c r="AH22" s="67"/>
      <c r="AI22" s="67"/>
      <c r="AJ22" s="67"/>
      <c r="AK22" s="67"/>
      <c r="AL22" s="67"/>
      <c r="AM22" s="67"/>
      <c r="AN22" s="64"/>
      <c r="AO22" s="67"/>
      <c r="AP22" s="67"/>
      <c r="AQ22" s="67"/>
      <c r="AR22" s="67"/>
      <c r="AS22" s="67"/>
      <c r="AT22" s="28"/>
      <c r="AU22" s="67"/>
      <c r="AV22" s="67"/>
      <c r="AW22" s="67"/>
      <c r="AX22" s="67"/>
      <c r="AY22" s="67"/>
      <c r="AZ22" s="67"/>
      <c r="BA22" s="67"/>
      <c r="BB22" s="67"/>
      <c r="BC22" s="67"/>
      <c r="BD22" s="67" t="s">
        <v>132</v>
      </c>
      <c r="BE22" s="67">
        <v>2000</v>
      </c>
      <c r="BF22" s="67"/>
      <c r="BG22" s="67"/>
      <c r="BH22" s="67" t="s">
        <v>132</v>
      </c>
      <c r="BI22" s="107">
        <v>4000</v>
      </c>
      <c r="BJ22" s="29"/>
      <c r="BK22" s="29"/>
      <c r="BL22" s="29" t="s">
        <v>132</v>
      </c>
      <c r="BM22" s="29">
        <v>11300</v>
      </c>
      <c r="BN22" s="28"/>
      <c r="BO22" s="28"/>
      <c r="BP22" s="28" t="s">
        <v>295</v>
      </c>
      <c r="BQ22" s="28">
        <v>12000</v>
      </c>
      <c r="BR22" s="28"/>
      <c r="BS22" s="28"/>
      <c r="BT22" s="28" t="s">
        <v>295</v>
      </c>
      <c r="BU22" s="28">
        <v>5000</v>
      </c>
      <c r="BV22" s="114"/>
      <c r="BW22" s="113"/>
      <c r="BX22" s="112" t="s">
        <v>18</v>
      </c>
      <c r="BY22" s="114"/>
      <c r="BZ22" s="23" t="s">
        <v>227</v>
      </c>
      <c r="CA22" s="25" t="s">
        <v>321</v>
      </c>
      <c r="CB22" s="30" t="s">
        <v>133</v>
      </c>
      <c r="CC22" s="26" t="s">
        <v>200</v>
      </c>
      <c r="CD22" s="76" t="s">
        <v>269</v>
      </c>
      <c r="CE22" s="27" t="s">
        <v>178</v>
      </c>
    </row>
    <row r="23" spans="1:85" s="69" customFormat="1" ht="36" x14ac:dyDescent="0.15">
      <c r="A23" s="64" t="s">
        <v>108</v>
      </c>
      <c r="B23" s="26" t="s">
        <v>84</v>
      </c>
      <c r="C23" s="27" t="s">
        <v>247</v>
      </c>
      <c r="D23" s="26" t="s">
        <v>179</v>
      </c>
      <c r="E23" s="27" t="s">
        <v>248</v>
      </c>
      <c r="F23" s="64"/>
      <c r="G23" s="67"/>
      <c r="H23" s="64"/>
      <c r="I23" s="67"/>
      <c r="J23" s="64"/>
      <c r="K23" s="67"/>
      <c r="L23" s="64"/>
      <c r="M23" s="67"/>
      <c r="N23" s="64"/>
      <c r="O23" s="67"/>
      <c r="P23" s="64"/>
      <c r="Q23" s="67"/>
      <c r="R23" s="67"/>
      <c r="S23" s="64"/>
      <c r="T23" s="67"/>
      <c r="U23" s="64"/>
      <c r="V23" s="67"/>
      <c r="W23" s="67"/>
      <c r="X23" s="67"/>
      <c r="Y23" s="67"/>
      <c r="Z23" s="67"/>
      <c r="AA23" s="67"/>
      <c r="AB23" s="67"/>
      <c r="AC23" s="67"/>
      <c r="AD23" s="67"/>
      <c r="AE23" s="67"/>
      <c r="AF23" s="67"/>
      <c r="AG23" s="67"/>
      <c r="AH23" s="67"/>
      <c r="AI23" s="67"/>
      <c r="AJ23" s="67"/>
      <c r="AK23" s="67"/>
      <c r="AL23" s="64"/>
      <c r="AM23" s="67"/>
      <c r="AN23" s="64"/>
      <c r="AO23" s="67"/>
      <c r="AP23" s="67"/>
      <c r="AQ23" s="67"/>
      <c r="AR23" s="67"/>
      <c r="AS23" s="67"/>
      <c r="AT23" s="28"/>
      <c r="AU23" s="67"/>
      <c r="AV23" s="67"/>
      <c r="AW23" s="67"/>
      <c r="AX23" s="67"/>
      <c r="AY23" s="67"/>
      <c r="AZ23" s="67"/>
      <c r="BA23" s="67"/>
      <c r="BB23" s="67" t="s">
        <v>66</v>
      </c>
      <c r="BC23" s="67"/>
      <c r="BD23" s="67" t="s">
        <v>157</v>
      </c>
      <c r="BE23" s="67"/>
      <c r="BF23" s="67" t="s">
        <v>66</v>
      </c>
      <c r="BG23" s="67"/>
      <c r="BH23" s="67" t="s">
        <v>157</v>
      </c>
      <c r="BI23" s="67"/>
      <c r="BJ23" s="29" t="s">
        <v>212</v>
      </c>
      <c r="BK23" s="29"/>
      <c r="BL23" s="29" t="s">
        <v>212</v>
      </c>
      <c r="BM23" s="29"/>
      <c r="BN23" s="28" t="s">
        <v>212</v>
      </c>
      <c r="BO23" s="28"/>
      <c r="BP23" s="28" t="s">
        <v>213</v>
      </c>
      <c r="BQ23" s="28"/>
      <c r="BR23" s="28" t="s">
        <v>212</v>
      </c>
      <c r="BS23" s="28"/>
      <c r="BT23" s="28" t="s">
        <v>213</v>
      </c>
      <c r="BU23" s="28"/>
      <c r="BV23" s="112"/>
      <c r="BW23" s="114"/>
      <c r="BX23" s="112" t="s">
        <v>18</v>
      </c>
      <c r="BY23" s="114"/>
      <c r="BZ23" s="25" t="s">
        <v>228</v>
      </c>
      <c r="CA23" s="25" t="s">
        <v>322</v>
      </c>
      <c r="CB23" s="30" t="s">
        <v>133</v>
      </c>
      <c r="CC23" s="26" t="s">
        <v>270</v>
      </c>
      <c r="CD23" s="76" t="s">
        <v>161</v>
      </c>
      <c r="CE23" s="27" t="s">
        <v>208</v>
      </c>
    </row>
    <row r="24" spans="1:85" s="69" customFormat="1" ht="30" customHeight="1" x14ac:dyDescent="0.15">
      <c r="A24" s="64" t="s">
        <v>76</v>
      </c>
      <c r="B24" s="26" t="s">
        <v>170</v>
      </c>
      <c r="C24" s="27" t="s">
        <v>299</v>
      </c>
      <c r="D24" s="26" t="s">
        <v>15</v>
      </c>
      <c r="E24" s="27" t="s">
        <v>300</v>
      </c>
      <c r="F24" s="64"/>
      <c r="G24" s="90"/>
      <c r="H24" s="64"/>
      <c r="I24" s="67"/>
      <c r="J24" s="64"/>
      <c r="K24" s="67"/>
      <c r="L24" s="64"/>
      <c r="M24" s="67"/>
      <c r="N24" s="64"/>
      <c r="O24" s="67"/>
      <c r="P24" s="64"/>
      <c r="Q24" s="67"/>
      <c r="R24" s="67"/>
      <c r="S24" s="67"/>
      <c r="T24" s="67"/>
      <c r="U24" s="64"/>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28"/>
      <c r="AU24" s="67"/>
      <c r="AV24" s="67"/>
      <c r="AW24" s="67"/>
      <c r="AX24" s="67"/>
      <c r="AY24" s="67"/>
      <c r="AZ24" s="67"/>
      <c r="BA24" s="67"/>
      <c r="BB24" s="67"/>
      <c r="BC24" s="67"/>
      <c r="BD24" s="67" t="s">
        <v>132</v>
      </c>
      <c r="BE24" s="67">
        <v>1400</v>
      </c>
      <c r="BF24" s="67"/>
      <c r="BG24" s="67"/>
      <c r="BH24" s="67" t="s">
        <v>132</v>
      </c>
      <c r="BI24" s="67">
        <v>4000</v>
      </c>
      <c r="BJ24" s="29"/>
      <c r="BK24" s="29"/>
      <c r="BL24" s="29" t="s">
        <v>350</v>
      </c>
      <c r="BM24" s="29">
        <v>7800</v>
      </c>
      <c r="BN24" s="28"/>
      <c r="BO24" s="28"/>
      <c r="BP24" s="28" t="s">
        <v>132</v>
      </c>
      <c r="BQ24" s="28">
        <v>10000</v>
      </c>
      <c r="BR24" s="28"/>
      <c r="BS24" s="28"/>
      <c r="BT24" s="28" t="s">
        <v>132</v>
      </c>
      <c r="BU24" s="28">
        <v>5000</v>
      </c>
      <c r="BV24" s="112"/>
      <c r="BW24" s="113"/>
      <c r="BX24" s="112" t="s">
        <v>18</v>
      </c>
      <c r="BY24" s="112"/>
      <c r="BZ24" s="25" t="s">
        <v>323</v>
      </c>
      <c r="CA24" s="25" t="s">
        <v>324</v>
      </c>
      <c r="CB24" s="30" t="s">
        <v>133</v>
      </c>
      <c r="CC24" s="33" t="s">
        <v>301</v>
      </c>
      <c r="CD24" s="76" t="s">
        <v>302</v>
      </c>
      <c r="CE24" s="27" t="s">
        <v>163</v>
      </c>
    </row>
    <row r="25" spans="1:85" s="69" customFormat="1" ht="30" customHeight="1" x14ac:dyDescent="0.15">
      <c r="A25" s="64" t="s">
        <v>180</v>
      </c>
      <c r="B25" s="33" t="s">
        <v>342</v>
      </c>
      <c r="C25" s="37" t="s">
        <v>334</v>
      </c>
      <c r="D25" s="33" t="s">
        <v>335</v>
      </c>
      <c r="E25" s="37" t="s">
        <v>336</v>
      </c>
      <c r="F25" s="64"/>
      <c r="G25" s="66"/>
      <c r="H25" s="64"/>
      <c r="I25" s="67"/>
      <c r="J25" s="64"/>
      <c r="K25" s="66"/>
      <c r="L25" s="64"/>
      <c r="M25" s="67"/>
      <c r="N25" s="64"/>
      <c r="O25" s="67"/>
      <c r="P25" s="64"/>
      <c r="Q25" s="67"/>
      <c r="R25" s="67"/>
      <c r="S25" s="67"/>
      <c r="T25" s="67"/>
      <c r="U25" s="64"/>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28"/>
      <c r="AU25" s="67"/>
      <c r="AV25" s="67"/>
      <c r="AW25" s="67"/>
      <c r="AX25" s="67"/>
      <c r="AY25" s="67"/>
      <c r="AZ25" s="67"/>
      <c r="BA25" s="67"/>
      <c r="BB25" s="67"/>
      <c r="BC25" s="67"/>
      <c r="BD25" s="67" t="s">
        <v>132</v>
      </c>
      <c r="BE25" s="67">
        <v>1400</v>
      </c>
      <c r="BF25" s="67"/>
      <c r="BG25" s="67"/>
      <c r="BH25" s="67" t="s">
        <v>132</v>
      </c>
      <c r="BI25" s="67">
        <v>4000</v>
      </c>
      <c r="BJ25" s="29"/>
      <c r="BK25" s="29"/>
      <c r="BL25" s="29" t="s">
        <v>350</v>
      </c>
      <c r="BM25" s="29">
        <v>7800</v>
      </c>
      <c r="BN25" s="28"/>
      <c r="BO25" s="28"/>
      <c r="BP25" s="28" t="s">
        <v>132</v>
      </c>
      <c r="BQ25" s="28">
        <v>10000</v>
      </c>
      <c r="BR25" s="28"/>
      <c r="BS25" s="28"/>
      <c r="BT25" s="28" t="s">
        <v>132</v>
      </c>
      <c r="BU25" s="28">
        <v>5000</v>
      </c>
      <c r="BV25" s="112"/>
      <c r="BW25" s="113"/>
      <c r="BX25" s="112" t="s">
        <v>18</v>
      </c>
      <c r="BY25" s="112"/>
      <c r="BZ25" s="25" t="s">
        <v>290</v>
      </c>
      <c r="CA25" s="25" t="s">
        <v>368</v>
      </c>
      <c r="CB25" s="30"/>
      <c r="CC25" s="33" t="s">
        <v>271</v>
      </c>
      <c r="CD25" s="75" t="s">
        <v>272</v>
      </c>
      <c r="CE25" s="37" t="s">
        <v>273</v>
      </c>
    </row>
    <row r="26" spans="1:85" s="69" customFormat="1" ht="30" customHeight="1" x14ac:dyDescent="0.15">
      <c r="A26" s="64" t="s">
        <v>116</v>
      </c>
      <c r="B26" s="26" t="s">
        <v>182</v>
      </c>
      <c r="C26" s="27" t="s">
        <v>77</v>
      </c>
      <c r="D26" s="26" t="s">
        <v>53</v>
      </c>
      <c r="E26" s="27" t="s">
        <v>44</v>
      </c>
      <c r="F26" s="64"/>
      <c r="G26" s="66"/>
      <c r="H26" s="64"/>
      <c r="I26" s="67"/>
      <c r="J26" s="64"/>
      <c r="K26" s="66"/>
      <c r="L26" s="64"/>
      <c r="M26" s="67"/>
      <c r="N26" s="64"/>
      <c r="O26" s="67"/>
      <c r="P26" s="64"/>
      <c r="Q26" s="67"/>
      <c r="R26" s="67"/>
      <c r="S26" s="67"/>
      <c r="T26" s="67"/>
      <c r="U26" s="64"/>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28"/>
      <c r="AU26" s="67"/>
      <c r="AV26" s="67"/>
      <c r="AW26" s="67"/>
      <c r="AX26" s="67"/>
      <c r="AY26" s="67"/>
      <c r="AZ26" s="67"/>
      <c r="BA26" s="67"/>
      <c r="BB26" s="67"/>
      <c r="BC26" s="67"/>
      <c r="BD26" s="67" t="s">
        <v>132</v>
      </c>
      <c r="BE26" s="67">
        <v>1400</v>
      </c>
      <c r="BF26" s="67"/>
      <c r="BG26" s="67"/>
      <c r="BH26" s="67" t="s">
        <v>132</v>
      </c>
      <c r="BI26" s="67">
        <v>4000</v>
      </c>
      <c r="BJ26" s="29"/>
      <c r="BK26" s="29"/>
      <c r="BL26" s="29" t="s">
        <v>350</v>
      </c>
      <c r="BM26" s="29">
        <v>7800</v>
      </c>
      <c r="BN26" s="28"/>
      <c r="BO26" s="28"/>
      <c r="BP26" s="28" t="s">
        <v>132</v>
      </c>
      <c r="BQ26" s="28">
        <v>10000</v>
      </c>
      <c r="BR26" s="28"/>
      <c r="BS26" s="28"/>
      <c r="BT26" s="28" t="s">
        <v>132</v>
      </c>
      <c r="BU26" s="28">
        <v>5000</v>
      </c>
      <c r="BV26" s="112"/>
      <c r="BW26" s="113"/>
      <c r="BX26" s="112" t="s">
        <v>18</v>
      </c>
      <c r="BY26" s="112"/>
      <c r="BZ26" s="25" t="s">
        <v>228</v>
      </c>
      <c r="CA26" s="25" t="s">
        <v>325</v>
      </c>
      <c r="CB26" s="30" t="s">
        <v>133</v>
      </c>
      <c r="CC26" s="26" t="s">
        <v>274</v>
      </c>
      <c r="CD26" s="75" t="s">
        <v>303</v>
      </c>
      <c r="CE26" s="27" t="s">
        <v>138</v>
      </c>
    </row>
    <row r="27" spans="1:85" s="69" customFormat="1" ht="30" customHeight="1" x14ac:dyDescent="0.15">
      <c r="A27" s="64" t="s">
        <v>8</v>
      </c>
      <c r="B27" s="26" t="s">
        <v>343</v>
      </c>
      <c r="C27" s="27" t="s">
        <v>149</v>
      </c>
      <c r="D27" s="26" t="s">
        <v>142</v>
      </c>
      <c r="E27" s="27" t="s">
        <v>184</v>
      </c>
      <c r="F27" s="64"/>
      <c r="G27" s="66"/>
      <c r="H27" s="64"/>
      <c r="I27" s="67"/>
      <c r="J27" s="64"/>
      <c r="K27" s="66"/>
      <c r="L27" s="64"/>
      <c r="M27" s="67"/>
      <c r="N27" s="64"/>
      <c r="O27" s="67"/>
      <c r="P27" s="64"/>
      <c r="Q27" s="67"/>
      <c r="R27" s="67"/>
      <c r="S27" s="67"/>
      <c r="T27" s="67"/>
      <c r="U27" s="64"/>
      <c r="V27" s="67"/>
      <c r="W27" s="67"/>
      <c r="X27" s="64"/>
      <c r="Y27" s="67"/>
      <c r="Z27" s="64"/>
      <c r="AA27" s="67"/>
      <c r="AB27" s="67"/>
      <c r="AC27" s="64"/>
      <c r="AD27" s="67"/>
      <c r="AE27" s="64"/>
      <c r="AF27" s="67"/>
      <c r="AG27" s="67"/>
      <c r="AH27" s="64"/>
      <c r="AI27" s="67"/>
      <c r="AJ27" s="64"/>
      <c r="AK27" s="67"/>
      <c r="AL27" s="67"/>
      <c r="AM27" s="67"/>
      <c r="AN27" s="67"/>
      <c r="AO27" s="67"/>
      <c r="AP27" s="67"/>
      <c r="AQ27" s="67"/>
      <c r="AR27" s="67"/>
      <c r="AS27" s="67"/>
      <c r="AT27" s="28"/>
      <c r="AU27" s="67"/>
      <c r="AV27" s="67"/>
      <c r="AW27" s="67"/>
      <c r="AX27" s="67"/>
      <c r="AY27" s="67"/>
      <c r="AZ27" s="67"/>
      <c r="BA27" s="67"/>
      <c r="BB27" s="67"/>
      <c r="BC27" s="67"/>
      <c r="BD27" s="67" t="s">
        <v>132</v>
      </c>
      <c r="BE27" s="67">
        <v>1500</v>
      </c>
      <c r="BF27" s="67"/>
      <c r="BG27" s="67"/>
      <c r="BH27" s="67" t="s">
        <v>132</v>
      </c>
      <c r="BI27" s="67">
        <v>3000</v>
      </c>
      <c r="BJ27" s="29"/>
      <c r="BK27" s="29"/>
      <c r="BL27" s="29" t="s">
        <v>132</v>
      </c>
      <c r="BM27" s="29">
        <v>7800</v>
      </c>
      <c r="BN27" s="28"/>
      <c r="BO27" s="28"/>
      <c r="BP27" s="28" t="s">
        <v>132</v>
      </c>
      <c r="BQ27" s="28">
        <v>10000</v>
      </c>
      <c r="BR27" s="28"/>
      <c r="BS27" s="28"/>
      <c r="BT27" s="28" t="s">
        <v>132</v>
      </c>
      <c r="BU27" s="28">
        <v>5000</v>
      </c>
      <c r="BV27" s="112"/>
      <c r="BW27" s="113"/>
      <c r="BX27" s="112" t="s">
        <v>18</v>
      </c>
      <c r="BY27" s="112"/>
      <c r="BZ27" s="25" t="s">
        <v>291</v>
      </c>
      <c r="CA27" s="25" t="s">
        <v>347</v>
      </c>
      <c r="CB27" s="30" t="s">
        <v>133</v>
      </c>
      <c r="CC27" s="38" t="s">
        <v>275</v>
      </c>
      <c r="CD27" s="91" t="s">
        <v>276</v>
      </c>
      <c r="CE27" s="35" t="s">
        <v>185</v>
      </c>
    </row>
    <row r="28" spans="1:85" s="93" customFormat="1" ht="30" customHeight="1" x14ac:dyDescent="0.15">
      <c r="A28" s="64" t="s">
        <v>78</v>
      </c>
      <c r="B28" s="38" t="s">
        <v>183</v>
      </c>
      <c r="C28" s="35" t="s">
        <v>249</v>
      </c>
      <c r="D28" s="26" t="s">
        <v>326</v>
      </c>
      <c r="E28" s="35" t="s">
        <v>205</v>
      </c>
      <c r="F28" s="64"/>
      <c r="G28" s="66"/>
      <c r="H28" s="64"/>
      <c r="I28" s="67"/>
      <c r="J28" s="64"/>
      <c r="K28" s="66"/>
      <c r="L28" s="64"/>
      <c r="M28" s="67"/>
      <c r="N28" s="64"/>
      <c r="O28" s="67"/>
      <c r="P28" s="64"/>
      <c r="Q28" s="67"/>
      <c r="R28" s="67"/>
      <c r="S28" s="67"/>
      <c r="T28" s="67"/>
      <c r="U28" s="64"/>
      <c r="V28" s="67"/>
      <c r="W28" s="67"/>
      <c r="X28" s="64"/>
      <c r="Y28" s="67"/>
      <c r="Z28" s="64"/>
      <c r="AA28" s="67"/>
      <c r="AB28" s="67"/>
      <c r="AC28" s="64"/>
      <c r="AD28" s="67"/>
      <c r="AE28" s="64"/>
      <c r="AF28" s="67"/>
      <c r="AG28" s="67"/>
      <c r="AH28" s="64"/>
      <c r="AI28" s="67"/>
      <c r="AJ28" s="64"/>
      <c r="AK28" s="67"/>
      <c r="AL28" s="67"/>
      <c r="AM28" s="67"/>
      <c r="AN28" s="67"/>
      <c r="AO28" s="67"/>
      <c r="AP28" s="67"/>
      <c r="AQ28" s="67"/>
      <c r="AR28" s="67"/>
      <c r="AS28" s="67"/>
      <c r="AT28" s="28"/>
      <c r="AU28" s="67"/>
      <c r="AV28" s="67"/>
      <c r="AW28" s="67"/>
      <c r="AX28" s="67"/>
      <c r="AY28" s="67"/>
      <c r="AZ28" s="67"/>
      <c r="BA28" s="67"/>
      <c r="BB28" s="30"/>
      <c r="BC28" s="67"/>
      <c r="BD28" s="67" t="s">
        <v>132</v>
      </c>
      <c r="BE28" s="67">
        <v>1500</v>
      </c>
      <c r="BF28" s="30"/>
      <c r="BG28" s="67"/>
      <c r="BH28" s="67" t="s">
        <v>132</v>
      </c>
      <c r="BI28" s="67">
        <v>3000</v>
      </c>
      <c r="BJ28" s="30"/>
      <c r="BK28" s="29"/>
      <c r="BL28" s="29" t="s">
        <v>350</v>
      </c>
      <c r="BM28" s="29">
        <v>7800</v>
      </c>
      <c r="BN28" s="28"/>
      <c r="BO28" s="28"/>
      <c r="BP28" s="28" t="s">
        <v>132</v>
      </c>
      <c r="BQ28" s="28">
        <v>10000</v>
      </c>
      <c r="BR28" s="28"/>
      <c r="BS28" s="28"/>
      <c r="BT28" s="28" t="s">
        <v>132</v>
      </c>
      <c r="BU28" s="28">
        <v>5000</v>
      </c>
      <c r="BV28" s="112"/>
      <c r="BW28" s="113"/>
      <c r="BX28" s="112" t="s">
        <v>18</v>
      </c>
      <c r="BY28" s="112"/>
      <c r="BZ28" s="25" t="s">
        <v>229</v>
      </c>
      <c r="CA28" s="25" t="s">
        <v>327</v>
      </c>
      <c r="CB28" s="30" t="s">
        <v>133</v>
      </c>
      <c r="CC28" s="40" t="s">
        <v>206</v>
      </c>
      <c r="CD28" s="92" t="s">
        <v>277</v>
      </c>
      <c r="CE28" s="30" t="s">
        <v>207</v>
      </c>
    </row>
    <row r="29" spans="1:85" s="69" customFormat="1" ht="30" customHeight="1" x14ac:dyDescent="0.15">
      <c r="A29" s="64" t="s">
        <v>130</v>
      </c>
      <c r="B29" s="79" t="s">
        <v>188</v>
      </c>
      <c r="C29" s="78" t="s">
        <v>250</v>
      </c>
      <c r="D29" s="94" t="s">
        <v>144</v>
      </c>
      <c r="E29" s="78" t="s">
        <v>186</v>
      </c>
      <c r="F29" s="64"/>
      <c r="G29" s="66"/>
      <c r="H29" s="64"/>
      <c r="I29" s="67"/>
      <c r="J29" s="64"/>
      <c r="K29" s="66"/>
      <c r="L29" s="64"/>
      <c r="M29" s="67"/>
      <c r="N29" s="64"/>
      <c r="O29" s="67"/>
      <c r="P29" s="64"/>
      <c r="Q29" s="67"/>
      <c r="R29" s="67"/>
      <c r="S29" s="67"/>
      <c r="T29" s="67"/>
      <c r="U29" s="64"/>
      <c r="V29" s="67"/>
      <c r="W29" s="67"/>
      <c r="X29" s="64"/>
      <c r="Y29" s="67"/>
      <c r="Z29" s="64"/>
      <c r="AA29" s="67"/>
      <c r="AB29" s="67"/>
      <c r="AC29" s="64"/>
      <c r="AD29" s="67"/>
      <c r="AE29" s="64"/>
      <c r="AF29" s="67"/>
      <c r="AG29" s="67"/>
      <c r="AH29" s="64"/>
      <c r="AI29" s="67"/>
      <c r="AJ29" s="64"/>
      <c r="AK29" s="67"/>
      <c r="AL29" s="67"/>
      <c r="AM29" s="67"/>
      <c r="AN29" s="67"/>
      <c r="AO29" s="67"/>
      <c r="AP29" s="67"/>
      <c r="AQ29" s="67"/>
      <c r="AR29" s="67"/>
      <c r="AS29" s="67"/>
      <c r="AT29" s="28"/>
      <c r="AU29" s="67"/>
      <c r="AV29" s="67"/>
      <c r="AW29" s="67"/>
      <c r="AX29" s="67"/>
      <c r="AY29" s="67"/>
      <c r="AZ29" s="67"/>
      <c r="BA29" s="67"/>
      <c r="BB29" s="67"/>
      <c r="BC29" s="67"/>
      <c r="BD29" s="107" t="s">
        <v>132</v>
      </c>
      <c r="BE29" s="107">
        <v>2000</v>
      </c>
      <c r="BF29" s="67"/>
      <c r="BG29" s="67"/>
      <c r="BH29" s="67" t="s">
        <v>132</v>
      </c>
      <c r="BI29" s="107">
        <v>5720</v>
      </c>
      <c r="BJ29" s="29"/>
      <c r="BK29" s="29"/>
      <c r="BL29" s="29" t="s">
        <v>350</v>
      </c>
      <c r="BM29" s="29">
        <v>7800</v>
      </c>
      <c r="BN29" s="95" t="s">
        <v>304</v>
      </c>
      <c r="BO29" s="28">
        <v>15000</v>
      </c>
      <c r="BP29" s="95" t="s">
        <v>305</v>
      </c>
      <c r="BQ29" s="28">
        <v>10000</v>
      </c>
      <c r="BR29" s="28"/>
      <c r="BS29" s="28"/>
      <c r="BT29" s="28" t="s">
        <v>295</v>
      </c>
      <c r="BU29" s="28">
        <v>5000</v>
      </c>
      <c r="BV29" s="112"/>
      <c r="BW29" s="113"/>
      <c r="BX29" s="112" t="s">
        <v>18</v>
      </c>
      <c r="BY29" s="112"/>
      <c r="BZ29" s="25" t="s">
        <v>43</v>
      </c>
      <c r="CA29" s="25" t="s">
        <v>306</v>
      </c>
      <c r="CB29" s="30" t="s">
        <v>133</v>
      </c>
      <c r="CC29" s="26" t="s">
        <v>278</v>
      </c>
      <c r="CD29" s="76" t="s">
        <v>279</v>
      </c>
      <c r="CE29" s="27" t="s">
        <v>204</v>
      </c>
    </row>
    <row r="30" spans="1:85" s="69" customFormat="1" ht="30" customHeight="1" x14ac:dyDescent="0.15">
      <c r="A30" s="64" t="s">
        <v>191</v>
      </c>
      <c r="B30" s="26" t="s">
        <v>187</v>
      </c>
      <c r="C30" s="27" t="s">
        <v>251</v>
      </c>
      <c r="D30" s="26" t="s">
        <v>48</v>
      </c>
      <c r="E30" s="27" t="s">
        <v>192</v>
      </c>
      <c r="F30" s="64"/>
      <c r="G30" s="66"/>
      <c r="H30" s="64"/>
      <c r="I30" s="67"/>
      <c r="J30" s="64"/>
      <c r="K30" s="66"/>
      <c r="L30" s="64"/>
      <c r="M30" s="67"/>
      <c r="N30" s="64"/>
      <c r="O30" s="67"/>
      <c r="P30" s="64"/>
      <c r="Q30" s="67"/>
      <c r="R30" s="67"/>
      <c r="S30" s="67"/>
      <c r="T30" s="67"/>
      <c r="U30" s="64"/>
      <c r="V30" s="67"/>
      <c r="W30" s="67"/>
      <c r="X30" s="64"/>
      <c r="Y30" s="67"/>
      <c r="Z30" s="64"/>
      <c r="AA30" s="67"/>
      <c r="AB30" s="67"/>
      <c r="AC30" s="64"/>
      <c r="AD30" s="67"/>
      <c r="AE30" s="64"/>
      <c r="AF30" s="67"/>
      <c r="AG30" s="67"/>
      <c r="AH30" s="64"/>
      <c r="AI30" s="67"/>
      <c r="AJ30" s="64"/>
      <c r="AK30" s="67"/>
      <c r="AL30" s="67"/>
      <c r="AM30" s="67"/>
      <c r="AN30" s="67"/>
      <c r="AO30" s="67"/>
      <c r="AP30" s="67"/>
      <c r="AQ30" s="67"/>
      <c r="AR30" s="67"/>
      <c r="AS30" s="67"/>
      <c r="AT30" s="28"/>
      <c r="AU30" s="67"/>
      <c r="AV30" s="67"/>
      <c r="AW30" s="67"/>
      <c r="AX30" s="67"/>
      <c r="AY30" s="67"/>
      <c r="AZ30" s="67"/>
      <c r="BA30" s="67"/>
      <c r="BB30" s="67"/>
      <c r="BC30" s="67"/>
      <c r="BD30" s="67" t="s">
        <v>132</v>
      </c>
      <c r="BE30" s="67">
        <v>1500</v>
      </c>
      <c r="BF30" s="67"/>
      <c r="BG30" s="67"/>
      <c r="BH30" s="67" t="s">
        <v>132</v>
      </c>
      <c r="BI30" s="67">
        <v>3000</v>
      </c>
      <c r="BJ30" s="29"/>
      <c r="BK30" s="29"/>
      <c r="BL30" s="29" t="s">
        <v>350</v>
      </c>
      <c r="BM30" s="29">
        <v>10000</v>
      </c>
      <c r="BN30" s="28"/>
      <c r="BO30" s="28"/>
      <c r="BP30" s="28" t="s">
        <v>132</v>
      </c>
      <c r="BQ30" s="28">
        <v>10000</v>
      </c>
      <c r="BR30" s="28"/>
      <c r="BS30" s="28"/>
      <c r="BT30" s="28" t="s">
        <v>132</v>
      </c>
      <c r="BU30" s="28">
        <v>5000</v>
      </c>
      <c r="BV30" s="112"/>
      <c r="BW30" s="113"/>
      <c r="BX30" s="112" t="s">
        <v>18</v>
      </c>
      <c r="BY30" s="112"/>
      <c r="BZ30" s="25" t="s">
        <v>230</v>
      </c>
      <c r="CA30" s="25" t="s">
        <v>348</v>
      </c>
      <c r="CB30" s="30" t="s">
        <v>133</v>
      </c>
      <c r="CC30" s="38" t="s">
        <v>280</v>
      </c>
      <c r="CD30" s="91" t="s">
        <v>281</v>
      </c>
      <c r="CE30" s="35" t="s">
        <v>14</v>
      </c>
    </row>
    <row r="31" spans="1:85" s="69" customFormat="1" ht="30" customHeight="1" x14ac:dyDescent="0.15">
      <c r="A31" s="25"/>
      <c r="B31" s="34"/>
      <c r="C31" s="37"/>
      <c r="D31" s="33"/>
      <c r="E31" s="27"/>
      <c r="F31" s="64"/>
      <c r="G31" s="67"/>
      <c r="H31" s="64"/>
      <c r="I31" s="67"/>
      <c r="J31" s="64"/>
      <c r="K31" s="67"/>
      <c r="L31" s="64"/>
      <c r="M31" s="67"/>
      <c r="N31" s="64"/>
      <c r="O31" s="67"/>
      <c r="P31" s="64"/>
      <c r="Q31" s="67"/>
      <c r="R31" s="67"/>
      <c r="S31" s="67"/>
      <c r="T31" s="67"/>
      <c r="U31" s="64"/>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28"/>
      <c r="AU31" s="67"/>
      <c r="AV31" s="67"/>
      <c r="AW31" s="67"/>
      <c r="AX31" s="67"/>
      <c r="AY31" s="67"/>
      <c r="AZ31" s="67"/>
      <c r="BA31" s="67"/>
      <c r="BB31" s="67"/>
      <c r="BC31" s="67"/>
      <c r="BD31" s="67"/>
      <c r="BE31" s="67"/>
      <c r="BF31" s="67"/>
      <c r="BG31" s="67"/>
      <c r="BH31" s="67"/>
      <c r="BI31" s="67"/>
      <c r="BJ31" s="29"/>
      <c r="BK31" s="29"/>
      <c r="BL31" s="29"/>
      <c r="BM31" s="28"/>
      <c r="BN31" s="28"/>
      <c r="BO31" s="28"/>
      <c r="BP31" s="28"/>
      <c r="BQ31" s="28"/>
      <c r="BR31" s="28"/>
      <c r="BS31" s="28"/>
      <c r="BT31" s="28"/>
      <c r="BU31" s="28"/>
      <c r="BV31" s="112"/>
      <c r="BW31" s="113"/>
      <c r="BX31" s="112" t="s">
        <v>18</v>
      </c>
      <c r="BY31" s="112"/>
      <c r="BZ31" s="25"/>
      <c r="CA31" s="25"/>
      <c r="CB31" s="30"/>
      <c r="CC31" s="26"/>
      <c r="CD31" s="96"/>
      <c r="CE31" s="27"/>
      <c r="CF31" s="84"/>
    </row>
    <row r="32" spans="1:85" s="69" customFormat="1" ht="30" customHeight="1" x14ac:dyDescent="0.15">
      <c r="A32" s="25" t="s">
        <v>337</v>
      </c>
      <c r="B32" s="34" t="s">
        <v>182</v>
      </c>
      <c r="C32" s="37" t="s">
        <v>7</v>
      </c>
      <c r="D32" s="33" t="s">
        <v>34</v>
      </c>
      <c r="E32" s="27" t="s">
        <v>190</v>
      </c>
      <c r="F32" s="64"/>
      <c r="G32" s="67"/>
      <c r="H32" s="64"/>
      <c r="I32" s="67"/>
      <c r="J32" s="64"/>
      <c r="K32" s="67"/>
      <c r="L32" s="64"/>
      <c r="M32" s="67"/>
      <c r="N32" s="64"/>
      <c r="O32" s="67"/>
      <c r="P32" s="64"/>
      <c r="Q32" s="67"/>
      <c r="R32" s="67"/>
      <c r="S32" s="67"/>
      <c r="T32" s="67"/>
      <c r="U32" s="64"/>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28"/>
      <c r="AU32" s="67"/>
      <c r="AV32" s="67"/>
      <c r="AW32" s="67"/>
      <c r="AX32" s="67"/>
      <c r="AY32" s="67"/>
      <c r="AZ32" s="67"/>
      <c r="BA32" s="67"/>
      <c r="BB32" s="67"/>
      <c r="BC32" s="67"/>
      <c r="BD32" s="67" t="s">
        <v>132</v>
      </c>
      <c r="BE32" s="67">
        <v>2000</v>
      </c>
      <c r="BF32" s="67"/>
      <c r="BG32" s="67"/>
      <c r="BH32" s="67" t="s">
        <v>132</v>
      </c>
      <c r="BI32" s="107">
        <v>4000</v>
      </c>
      <c r="BJ32" s="29"/>
      <c r="BK32" s="29"/>
      <c r="BL32" s="29" t="s">
        <v>350</v>
      </c>
      <c r="BM32" s="29">
        <v>7800</v>
      </c>
      <c r="BN32" s="28"/>
      <c r="BO32" s="28"/>
      <c r="BP32" s="28" t="s">
        <v>295</v>
      </c>
      <c r="BQ32" s="28">
        <v>10000</v>
      </c>
      <c r="BR32" s="28"/>
      <c r="BS32" s="28"/>
      <c r="BT32" s="28" t="s">
        <v>295</v>
      </c>
      <c r="BU32" s="28">
        <v>5000</v>
      </c>
      <c r="BV32" s="112"/>
      <c r="BW32" s="113"/>
      <c r="BX32" s="112"/>
      <c r="BY32" s="112"/>
      <c r="BZ32" s="25" t="s">
        <v>231</v>
      </c>
      <c r="CA32" s="25" t="s">
        <v>328</v>
      </c>
      <c r="CB32" s="30" t="s">
        <v>133</v>
      </c>
      <c r="CC32" s="26" t="s">
        <v>282</v>
      </c>
      <c r="CD32" s="97" t="s">
        <v>3</v>
      </c>
      <c r="CE32" s="27" t="s">
        <v>145</v>
      </c>
      <c r="CF32" s="84"/>
    </row>
    <row r="33" spans="1:83" s="69" customFormat="1" ht="30" customHeight="1" x14ac:dyDescent="0.15">
      <c r="A33" s="64" t="s">
        <v>168</v>
      </c>
      <c r="B33" s="26" t="s">
        <v>188</v>
      </c>
      <c r="C33" s="27" t="s">
        <v>146</v>
      </c>
      <c r="D33" s="26" t="s">
        <v>181</v>
      </c>
      <c r="E33" s="27" t="s">
        <v>154</v>
      </c>
      <c r="F33" s="64"/>
      <c r="G33" s="67"/>
      <c r="H33" s="64"/>
      <c r="I33" s="67"/>
      <c r="J33" s="64"/>
      <c r="K33" s="67"/>
      <c r="L33" s="64"/>
      <c r="M33" s="67"/>
      <c r="N33" s="64"/>
      <c r="O33" s="67"/>
      <c r="P33" s="64"/>
      <c r="Q33" s="67"/>
      <c r="R33" s="67"/>
      <c r="S33" s="67"/>
      <c r="T33" s="67"/>
      <c r="U33" s="64"/>
      <c r="V33" s="67"/>
      <c r="W33" s="67"/>
      <c r="X33" s="67"/>
      <c r="Y33" s="67"/>
      <c r="Z33" s="67"/>
      <c r="AA33" s="67"/>
      <c r="AB33" s="67"/>
      <c r="AC33" s="67"/>
      <c r="AD33" s="67"/>
      <c r="AE33" s="67"/>
      <c r="AF33" s="67"/>
      <c r="AG33" s="67"/>
      <c r="AH33" s="67"/>
      <c r="AI33" s="67"/>
      <c r="AJ33" s="67"/>
      <c r="AK33" s="67"/>
      <c r="AL33" s="64"/>
      <c r="AM33" s="67"/>
      <c r="AN33" s="64"/>
      <c r="AO33" s="67"/>
      <c r="AP33" s="67"/>
      <c r="AQ33" s="67"/>
      <c r="AR33" s="67"/>
      <c r="AS33" s="67"/>
      <c r="AT33" s="28"/>
      <c r="AU33" s="67"/>
      <c r="AV33" s="67"/>
      <c r="AW33" s="67"/>
      <c r="AX33" s="67"/>
      <c r="AY33" s="67"/>
      <c r="AZ33" s="67"/>
      <c r="BA33" s="67"/>
      <c r="BB33" s="67"/>
      <c r="BC33" s="67"/>
      <c r="BD33" s="67" t="s">
        <v>132</v>
      </c>
      <c r="BE33" s="67">
        <v>1000</v>
      </c>
      <c r="BF33" s="67"/>
      <c r="BG33" s="67"/>
      <c r="BH33" s="67" t="s">
        <v>132</v>
      </c>
      <c r="BI33" s="107">
        <v>5000</v>
      </c>
      <c r="BJ33" s="29"/>
      <c r="BK33" s="29"/>
      <c r="BL33" s="29" t="s">
        <v>350</v>
      </c>
      <c r="BM33" s="29">
        <v>7800</v>
      </c>
      <c r="BN33" s="28"/>
      <c r="BO33" s="28"/>
      <c r="BP33" s="28" t="s">
        <v>132</v>
      </c>
      <c r="BQ33" s="28">
        <v>10000</v>
      </c>
      <c r="BR33" s="28"/>
      <c r="BS33" s="28"/>
      <c r="BT33" s="28" t="s">
        <v>132</v>
      </c>
      <c r="BU33" s="28">
        <v>5000</v>
      </c>
      <c r="BV33" s="112"/>
      <c r="BW33" s="113"/>
      <c r="BX33" s="112" t="s">
        <v>18</v>
      </c>
      <c r="BY33" s="112"/>
      <c r="BZ33" s="25" t="s">
        <v>224</v>
      </c>
      <c r="CA33" s="25" t="s">
        <v>329</v>
      </c>
      <c r="CB33" s="30" t="s">
        <v>133</v>
      </c>
      <c r="CC33" s="26" t="s">
        <v>118</v>
      </c>
      <c r="CD33" s="98" t="s">
        <v>193</v>
      </c>
      <c r="CE33" s="27" t="s">
        <v>194</v>
      </c>
    </row>
    <row r="34" spans="1:83" s="69" customFormat="1" ht="30" customHeight="1" x14ac:dyDescent="0.15">
      <c r="A34" s="64" t="s">
        <v>52</v>
      </c>
      <c r="B34" s="26" t="s">
        <v>183</v>
      </c>
      <c r="C34" s="27" t="s">
        <v>189</v>
      </c>
      <c r="D34" s="26" t="s">
        <v>195</v>
      </c>
      <c r="E34" s="27" t="s">
        <v>37</v>
      </c>
      <c r="F34" s="64"/>
      <c r="G34" s="67"/>
      <c r="H34" s="64"/>
      <c r="I34" s="67"/>
      <c r="J34" s="64"/>
      <c r="K34" s="67"/>
      <c r="L34" s="64"/>
      <c r="M34" s="67"/>
      <c r="N34" s="64"/>
      <c r="O34" s="67"/>
      <c r="P34" s="64"/>
      <c r="Q34" s="67"/>
      <c r="R34" s="67"/>
      <c r="S34" s="67"/>
      <c r="T34" s="67"/>
      <c r="U34" s="64"/>
      <c r="V34" s="67"/>
      <c r="W34" s="67"/>
      <c r="X34" s="67"/>
      <c r="Y34" s="67"/>
      <c r="Z34" s="67"/>
      <c r="AA34" s="67"/>
      <c r="AB34" s="67"/>
      <c r="AC34" s="67"/>
      <c r="AD34" s="67"/>
      <c r="AE34" s="67"/>
      <c r="AF34" s="67"/>
      <c r="AG34" s="67"/>
      <c r="AH34" s="67"/>
      <c r="AI34" s="67"/>
      <c r="AJ34" s="67"/>
      <c r="AK34" s="67"/>
      <c r="AL34" s="64"/>
      <c r="AM34" s="67"/>
      <c r="AN34" s="64"/>
      <c r="AO34" s="67"/>
      <c r="AP34" s="67"/>
      <c r="AQ34" s="67"/>
      <c r="AR34" s="67"/>
      <c r="AS34" s="67"/>
      <c r="AT34" s="28"/>
      <c r="AU34" s="67"/>
      <c r="AV34" s="67"/>
      <c r="AW34" s="67"/>
      <c r="AX34" s="67"/>
      <c r="AY34" s="67"/>
      <c r="AZ34" s="67"/>
      <c r="BA34" s="67"/>
      <c r="BB34" s="67"/>
      <c r="BC34" s="67"/>
      <c r="BD34" s="67" t="s">
        <v>132</v>
      </c>
      <c r="BE34" s="67">
        <v>1000</v>
      </c>
      <c r="BF34" s="67"/>
      <c r="BG34" s="67"/>
      <c r="BH34" s="67" t="s">
        <v>132</v>
      </c>
      <c r="BI34" s="107">
        <v>5000</v>
      </c>
      <c r="BJ34" s="29" t="s">
        <v>352</v>
      </c>
      <c r="BK34" s="104">
        <v>10600</v>
      </c>
      <c r="BL34" s="29" t="s">
        <v>351</v>
      </c>
      <c r="BM34" s="29">
        <v>7800</v>
      </c>
      <c r="BN34" s="28"/>
      <c r="BO34" s="28"/>
      <c r="BP34" s="28" t="s">
        <v>295</v>
      </c>
      <c r="BQ34" s="28">
        <v>10000</v>
      </c>
      <c r="BR34" s="28"/>
      <c r="BS34" s="28"/>
      <c r="BT34" s="28" t="s">
        <v>295</v>
      </c>
      <c r="BU34" s="28">
        <v>5000</v>
      </c>
      <c r="BV34" s="112"/>
      <c r="BW34" s="113"/>
      <c r="BX34" s="112" t="s">
        <v>18</v>
      </c>
      <c r="BY34" s="112"/>
      <c r="BZ34" s="25" t="s">
        <v>232</v>
      </c>
      <c r="CA34" s="25" t="s">
        <v>330</v>
      </c>
      <c r="CB34" s="30" t="s">
        <v>133</v>
      </c>
      <c r="CC34" s="26" t="s">
        <v>201</v>
      </c>
      <c r="CD34" s="99" t="s">
        <v>202</v>
      </c>
      <c r="CE34" s="41" t="s">
        <v>283</v>
      </c>
    </row>
  </sheetData>
  <autoFilter ref="A5:CA34" xr:uid="{00000000-0009-0000-0000-000001000000}">
    <filterColumn colId="70" showButton="0"/>
    <filterColumn colId="71" showButton="0"/>
  </autoFilter>
  <mergeCells count="38">
    <mergeCell ref="CB4:CB5"/>
    <mergeCell ref="BN5:BQ5"/>
    <mergeCell ref="CD4:CD5"/>
    <mergeCell ref="CE4:CE5"/>
    <mergeCell ref="F4:I5"/>
    <mergeCell ref="J4:M5"/>
    <mergeCell ref="N4:Q5"/>
    <mergeCell ref="R4:R5"/>
    <mergeCell ref="S4:V5"/>
    <mergeCell ref="AZ4:BA4"/>
    <mergeCell ref="X5:AA5"/>
    <mergeCell ref="AC5:AF5"/>
    <mergeCell ref="AH5:AK5"/>
    <mergeCell ref="W4:AA4"/>
    <mergeCell ref="AB4:AF4"/>
    <mergeCell ref="AG4:AK4"/>
    <mergeCell ref="BN4:BU4"/>
    <mergeCell ref="A4:A5"/>
    <mergeCell ref="B4:B5"/>
    <mergeCell ref="C4:C5"/>
    <mergeCell ref="D4:D5"/>
    <mergeCell ref="E4:E5"/>
    <mergeCell ref="CF21:CG21"/>
    <mergeCell ref="AL4:AO5"/>
    <mergeCell ref="AP4:AP5"/>
    <mergeCell ref="AQ4:AQ5"/>
    <mergeCell ref="AX4:AX5"/>
    <mergeCell ref="AY4:AY5"/>
    <mergeCell ref="BB4:BE5"/>
    <mergeCell ref="BF4:BI5"/>
    <mergeCell ref="BJ4:BM5"/>
    <mergeCell ref="BV4:BY5"/>
    <mergeCell ref="BZ4:BZ5"/>
    <mergeCell ref="CA4:CA5"/>
    <mergeCell ref="AU4:AW4"/>
    <mergeCell ref="AR4:AT4"/>
    <mergeCell ref="CC4:CC5"/>
    <mergeCell ref="BR5:BU5"/>
  </mergeCells>
  <phoneticPr fontId="20"/>
  <conditionalFormatting sqref="CE21">
    <cfRule type="duplicateValues" dxfId="8" priority="5"/>
  </conditionalFormatting>
  <conditionalFormatting sqref="CE22">
    <cfRule type="duplicateValues" dxfId="7" priority="4"/>
  </conditionalFormatting>
  <conditionalFormatting sqref="CE23:CE24">
    <cfRule type="duplicateValues" dxfId="6" priority="9"/>
  </conditionalFormatting>
  <conditionalFormatting sqref="CE25">
    <cfRule type="duplicateValues" dxfId="5" priority="3"/>
  </conditionalFormatting>
  <conditionalFormatting sqref="CE26">
    <cfRule type="duplicateValues" dxfId="4" priority="2"/>
  </conditionalFormatting>
  <conditionalFormatting sqref="CE27">
    <cfRule type="duplicateValues" dxfId="3" priority="8"/>
  </conditionalFormatting>
  <conditionalFormatting sqref="CE28">
    <cfRule type="duplicateValues" dxfId="2" priority="6"/>
  </conditionalFormatting>
  <conditionalFormatting sqref="CE29">
    <cfRule type="duplicateValues" dxfId="1" priority="7"/>
  </conditionalFormatting>
  <conditionalFormatting sqref="CE30">
    <cfRule type="duplicateValues" dxfId="0" priority="1"/>
  </conditionalFormatting>
  <hyperlinks>
    <hyperlink ref="AH23" r:id="rId1" display="hoken@vill.kamikoani.lg.jp" xr:uid="{835A00FB-A822-4C6E-961D-6838DF991238}"/>
    <hyperlink ref="AH18" r:id="rId2" display="kenkou@city.kitaakita.lg.jp" xr:uid="{28E21A1A-116B-42A3-A74A-480BF3FA7FCC}"/>
    <hyperlink ref="AH10" r:id="rId3" display="kenkou@city.yokote.lg.jp" xr:uid="{D4BAEACF-01EA-4023-9BA3-F9B740E37D48}"/>
    <hyperlink ref="AH16" r:id="rId4" display="kansenyobo@city.katagami.lg.jp" xr:uid="{7E585FB4-4920-495C-93A9-1BCFD80F7166}"/>
    <hyperlink ref="AH27" r:id="rId5" display="hokenkaigo@town.gojome.lg.jp" xr:uid="{2F76C5E3-2622-422D-AB23-73C67C733892}"/>
    <hyperlink ref="AH29" r:id="rId6" display="kenkou-center@town.akita-ikawa.lg.jp" xr:uid="{5BFFE5BA-667F-4170-971A-362170E6B961}"/>
    <hyperlink ref="AH8" r:id="rId7" display="ro-hlhm@city.akita.lg.jp" xr:uid="{31126A71-EAEC-4BF2-817D-AA2561ACCDAF}"/>
    <hyperlink ref="AH7" r:id="rId8" display="ro-hlhm@city.akita.lg.jp" xr:uid="{ABABEBA5-9BDB-4CDA-8F02-1B14FE77BC97}"/>
    <hyperlink ref="AH13" r:id="rId9" display="kodomo-gr@city.yuzawa.lg.jp/kenko-gr@city.yuzawa.lg.jp" xr:uid="{B0207005-B3F5-49AB-9BC5-DD13D1FB3E81}"/>
    <hyperlink ref="AH34" r:id="rId10" display="yobou@vill.higashinaruse.lg.jp" xr:uid="{EA086F3C-79DA-44E8-9F43-F53CC5E94F32}"/>
    <hyperlink ref="AH17" r:id="rId11" display="kenkou@city.daisen.lg.jp" xr:uid="{C0257D00-1817-4E18-8661-A81B6643C2E6}"/>
    <hyperlink ref="AH11" r:id="rId12" display="ho.soumu@city.odate.lg.jp" xr:uid="{E909DAF6-9458-48A1-9C12-B87E71A56815}"/>
    <hyperlink ref="AH21" r:id="rId13" display="kodomo-center@city.semboku.lg.jp/hoken@city.semboku.lg.jp" xr:uid="{1CE40869-2C1B-4A08-AAC4-BC532F378176}"/>
    <hyperlink ref="AH9" r:id="rId14" display="kenkou@city.noshiro.lg.jp" xr:uid="{F03302F6-6678-45B7-9861-93C258123480}"/>
    <hyperlink ref="AH22" r:id="rId15" display="ksk-health@town.kosaka.lg.jp" xr:uid="{F78EFF49-9F0D-4A06-BF2E-9AC14687E427}"/>
    <hyperlink ref="AH25" r:id="rId16" display="kosodate@town.mitane.lg.jp/kenkou@town.mitane.lg.jp" xr:uid="{B4A36760-B5DE-45CD-B19F-E5DDFA54C341}"/>
    <hyperlink ref="AH14" r:id="rId17" display="kenkou@city.kazuno.lg.jp" xr:uid="{FB7A9061-4849-4AA2-8EE1-0C237087654E}"/>
    <hyperlink ref="AH26" r:id="rId18" display="hoken@town.happo.lg.jp/abe.risa@town.happo.lg.jp" xr:uid="{D979BA89-AC00-42F5-8F9A-C0FF82B46A0C}"/>
    <hyperlink ref="AH30" r:id="rId19" display="g-hoken-c@vill.ogata.lg.jp" xr:uid="{6CCFDBA9-92EF-4F57-AE35-F1146CDB4824}"/>
    <hyperlink ref="CD23" r:id="rId20" xr:uid="{9DC94869-BA37-425C-AD4E-D50E7C194E9A}"/>
    <hyperlink ref="CD18" r:id="rId21" xr:uid="{DDCAB31A-2E46-4EDF-B3A0-A59223ABC4FF}"/>
    <hyperlink ref="CD10" r:id="rId22" xr:uid="{19151F49-3FC8-4388-896A-6F79C9387D21}"/>
    <hyperlink ref="CD16" r:id="rId23" xr:uid="{DC6F04D3-7D60-420E-9F3E-B6089244C153}"/>
    <hyperlink ref="CD27" r:id="rId24" xr:uid="{829288B3-70DA-491F-94EC-B50CC47BE7A3}"/>
    <hyperlink ref="CD29" r:id="rId25" xr:uid="{54BD55A9-6E78-422A-B878-833F3448A848}"/>
    <hyperlink ref="CD8" r:id="rId26" xr:uid="{C254D587-120C-4604-BB2D-69428A8F6E3F}"/>
    <hyperlink ref="CD7" r:id="rId27" xr:uid="{6B5F7EF0-1EE0-42A0-A2E5-42BDABD0B4F0}"/>
    <hyperlink ref="CD13" r:id="rId28" xr:uid="{74B6D17A-2B8B-474B-8C09-E34318A8ECAE}"/>
    <hyperlink ref="CD34" r:id="rId29" xr:uid="{D879D895-DFEB-4501-B41D-25D584E53B0A}"/>
    <hyperlink ref="CD17" r:id="rId30" xr:uid="{86702D16-3BED-478E-B8AA-090320123301}"/>
    <hyperlink ref="CD11" r:id="rId31" xr:uid="{67AFD6E3-483C-406F-9F97-3F2727853DD1}"/>
    <hyperlink ref="CD21" r:id="rId32" xr:uid="{93D93179-9530-4668-A400-A05338EFF95A}"/>
    <hyperlink ref="CD9" r:id="rId33" xr:uid="{64CC5C2D-15A0-4EBA-A914-AE79B5903A27}"/>
    <hyperlink ref="CD22" r:id="rId34" xr:uid="{E7C4154F-2E66-4D94-8562-3B9B3A18265F}"/>
    <hyperlink ref="CD25" r:id="rId35" xr:uid="{54334CAA-79B9-4DF9-B147-8A26B7A1B808}"/>
    <hyperlink ref="CD14" r:id="rId36" xr:uid="{4766E0AC-B3BF-4E40-868E-F8101BC88A9B}"/>
    <hyperlink ref="CD26" r:id="rId37" xr:uid="{D4F266DB-49F5-4552-8115-942896EAD7AF}"/>
    <hyperlink ref="CD30" r:id="rId38" xr:uid="{4575B250-1520-4EDC-9EFE-91B4BB8260A8}"/>
  </hyperlinks>
  <printOptions horizontalCentered="1"/>
  <pageMargins left="0.25" right="0.25" top="0.75" bottom="0.75" header="0.3" footer="0.3"/>
  <pageSetup paperSize="8" scale="78" fitToWidth="0" orientation="landscape" r:id="rId39"/>
  <headerFooter>
    <oddFooter>&amp;C&amp;P/&amp;N</oddFooter>
  </headerFooter>
  <colBreaks count="2" manualBreakCount="2">
    <brk id="22" max="1048575" man="1"/>
    <brk id="41" max="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実施報告書兼請求書(記入しないこと)</vt:lpstr>
      <vt:lpstr>委託料一覧</vt:lpstr>
      <vt:lpstr>委託料一覧!Print_Area</vt:lpstr>
      <vt:lpstr>'実施報告書兼請求書(記入しないこと)'!Print_Area</vt:lpstr>
      <vt:lpstr>委託料一覧!Print_Titles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陽子</cp:lastModifiedBy>
  <cp:lastPrinted>2026-04-13T00:36:33Z</cp:lastPrinted>
  <dcterms:created xsi:type="dcterms:W3CDTF">2024-04-05T00:17:18Z</dcterms:created>
  <dcterms:modified xsi:type="dcterms:W3CDTF">2026-04-16T07:42:17Z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2024-07-09T02:04:09Z</vt:filetime>
  </property>
</Properties>
</file>